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开标记录\"/>
    </mc:Choice>
  </mc:AlternateContent>
  <bookViews>
    <workbookView xWindow="0" yWindow="0" windowWidth="23040" windowHeight="9360" activeTab="1"/>
  </bookViews>
  <sheets>
    <sheet name="二信封开标记录" sheetId="1" r:id="rId1"/>
    <sheet name="一信封开标记录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2" i="1" l="1"/>
  <c r="L242" i="1"/>
  <c r="M242" i="1" s="1"/>
  <c r="K242" i="1"/>
  <c r="J242" i="1"/>
  <c r="I242" i="1"/>
  <c r="H242" i="1"/>
  <c r="G242" i="1"/>
  <c r="F242" i="1"/>
  <c r="Q242" i="1" s="1"/>
  <c r="E242" i="1"/>
  <c r="L241" i="1"/>
  <c r="K241" i="1"/>
  <c r="J241" i="1"/>
  <c r="I241" i="1"/>
  <c r="H241" i="1"/>
  <c r="E241" i="1"/>
  <c r="G241" i="1" s="1"/>
  <c r="O240" i="1"/>
  <c r="L240" i="1"/>
  <c r="K240" i="1"/>
  <c r="J240" i="1"/>
  <c r="I240" i="1"/>
  <c r="H240" i="1"/>
  <c r="G240" i="1"/>
  <c r="F240" i="1"/>
  <c r="M240" i="1" s="1"/>
  <c r="E240" i="1"/>
  <c r="R240" i="1" s="1"/>
  <c r="L239" i="1"/>
  <c r="K239" i="1"/>
  <c r="J239" i="1"/>
  <c r="I239" i="1"/>
  <c r="H239" i="1"/>
  <c r="E239" i="1"/>
  <c r="R238" i="1"/>
  <c r="O238" i="1"/>
  <c r="L238" i="1"/>
  <c r="K238" i="1"/>
  <c r="J238" i="1"/>
  <c r="I238" i="1"/>
  <c r="H238" i="1"/>
  <c r="G238" i="1"/>
  <c r="F238" i="1"/>
  <c r="Q238" i="1" s="1"/>
  <c r="E238" i="1"/>
  <c r="L237" i="1"/>
  <c r="K237" i="1"/>
  <c r="J237" i="1"/>
  <c r="I237" i="1"/>
  <c r="H237" i="1"/>
  <c r="E237" i="1"/>
  <c r="G237" i="1" s="1"/>
  <c r="O236" i="1"/>
  <c r="L236" i="1"/>
  <c r="K236" i="1"/>
  <c r="J236" i="1"/>
  <c r="I236" i="1"/>
  <c r="H236" i="1"/>
  <c r="G236" i="1"/>
  <c r="F236" i="1"/>
  <c r="M236" i="1" s="1"/>
  <c r="E236" i="1"/>
  <c r="R236" i="1" s="1"/>
  <c r="L235" i="1"/>
  <c r="K235" i="1"/>
  <c r="J235" i="1"/>
  <c r="I235" i="1"/>
  <c r="H235" i="1"/>
  <c r="E235" i="1"/>
  <c r="R234" i="1"/>
  <c r="O234" i="1"/>
  <c r="L234" i="1"/>
  <c r="K234" i="1"/>
  <c r="J234" i="1"/>
  <c r="I234" i="1"/>
  <c r="H234" i="1"/>
  <c r="G234" i="1"/>
  <c r="F234" i="1"/>
  <c r="Q234" i="1" s="1"/>
  <c r="E234" i="1"/>
  <c r="L233" i="1"/>
  <c r="K233" i="1"/>
  <c r="J233" i="1"/>
  <c r="I233" i="1"/>
  <c r="H233" i="1"/>
  <c r="E233" i="1"/>
  <c r="G233" i="1" s="1"/>
  <c r="R232" i="1"/>
  <c r="O232" i="1"/>
  <c r="L232" i="1"/>
  <c r="K232" i="1"/>
  <c r="J232" i="1"/>
  <c r="I232" i="1"/>
  <c r="H232" i="1"/>
  <c r="G232" i="1"/>
  <c r="F232" i="1"/>
  <c r="M232" i="1" s="1"/>
  <c r="E232" i="1"/>
  <c r="L231" i="1"/>
  <c r="K231" i="1"/>
  <c r="J231" i="1"/>
  <c r="I231" i="1"/>
  <c r="H231" i="1"/>
  <c r="E231" i="1"/>
  <c r="R230" i="1"/>
  <c r="O230" i="1"/>
  <c r="L230" i="1"/>
  <c r="K230" i="1"/>
  <c r="J230" i="1"/>
  <c r="I230" i="1"/>
  <c r="H230" i="1"/>
  <c r="G230" i="1"/>
  <c r="F230" i="1"/>
  <c r="Q230" i="1" s="1"/>
  <c r="E230" i="1"/>
  <c r="L229" i="1"/>
  <c r="K229" i="1"/>
  <c r="J229" i="1"/>
  <c r="I229" i="1"/>
  <c r="H229" i="1"/>
  <c r="E229" i="1"/>
  <c r="G229" i="1" s="1"/>
  <c r="R228" i="1"/>
  <c r="O228" i="1"/>
  <c r="L228" i="1"/>
  <c r="K228" i="1"/>
  <c r="J228" i="1"/>
  <c r="I228" i="1"/>
  <c r="H228" i="1"/>
  <c r="G228" i="1"/>
  <c r="F228" i="1"/>
  <c r="M228" i="1" s="1"/>
  <c r="E228" i="1"/>
  <c r="L227" i="1"/>
  <c r="K227" i="1"/>
  <c r="J227" i="1"/>
  <c r="I227" i="1"/>
  <c r="H227" i="1"/>
  <c r="E227" i="1"/>
  <c r="R226" i="1"/>
  <c r="O226" i="1"/>
  <c r="L226" i="1"/>
  <c r="K226" i="1"/>
  <c r="J226" i="1"/>
  <c r="I226" i="1"/>
  <c r="H226" i="1"/>
  <c r="G226" i="1"/>
  <c r="F226" i="1"/>
  <c r="Q226" i="1" s="1"/>
  <c r="E226" i="1"/>
  <c r="L225" i="1"/>
  <c r="K225" i="1"/>
  <c r="J225" i="1"/>
  <c r="I225" i="1"/>
  <c r="H225" i="1"/>
  <c r="E225" i="1"/>
  <c r="G225" i="1" s="1"/>
  <c r="R224" i="1"/>
  <c r="O224" i="1"/>
  <c r="L224" i="1"/>
  <c r="K224" i="1"/>
  <c r="J224" i="1"/>
  <c r="I224" i="1"/>
  <c r="H224" i="1"/>
  <c r="G224" i="1"/>
  <c r="F224" i="1"/>
  <c r="M224" i="1" s="1"/>
  <c r="E224" i="1"/>
  <c r="L223" i="1"/>
  <c r="K223" i="1"/>
  <c r="J223" i="1"/>
  <c r="I223" i="1"/>
  <c r="H223" i="1"/>
  <c r="E223" i="1"/>
  <c r="R222" i="1"/>
  <c r="O222" i="1"/>
  <c r="L222" i="1"/>
  <c r="K222" i="1"/>
  <c r="J222" i="1"/>
  <c r="I222" i="1"/>
  <c r="H222" i="1"/>
  <c r="G222" i="1"/>
  <c r="F222" i="1"/>
  <c r="Q222" i="1" s="1"/>
  <c r="E222" i="1"/>
  <c r="L221" i="1"/>
  <c r="K221" i="1"/>
  <c r="J221" i="1"/>
  <c r="I221" i="1"/>
  <c r="H221" i="1"/>
  <c r="E221" i="1"/>
  <c r="G221" i="1" s="1"/>
  <c r="R220" i="1"/>
  <c r="O220" i="1"/>
  <c r="L220" i="1"/>
  <c r="K220" i="1"/>
  <c r="J220" i="1"/>
  <c r="I220" i="1"/>
  <c r="H220" i="1"/>
  <c r="G220" i="1"/>
  <c r="F220" i="1"/>
  <c r="M220" i="1" s="1"/>
  <c r="E220" i="1"/>
  <c r="L219" i="1"/>
  <c r="K219" i="1"/>
  <c r="J219" i="1"/>
  <c r="I219" i="1"/>
  <c r="H219" i="1"/>
  <c r="E219" i="1"/>
  <c r="R218" i="1"/>
  <c r="O218" i="1"/>
  <c r="L218" i="1"/>
  <c r="K218" i="1"/>
  <c r="J218" i="1"/>
  <c r="I218" i="1"/>
  <c r="H218" i="1"/>
  <c r="G218" i="1"/>
  <c r="F218" i="1"/>
  <c r="Q218" i="1" s="1"/>
  <c r="E218" i="1"/>
  <c r="L217" i="1"/>
  <c r="K217" i="1"/>
  <c r="J217" i="1"/>
  <c r="I217" i="1"/>
  <c r="H217" i="1"/>
  <c r="E217" i="1"/>
  <c r="G217" i="1" s="1"/>
  <c r="R216" i="1"/>
  <c r="O216" i="1"/>
  <c r="L216" i="1"/>
  <c r="K216" i="1"/>
  <c r="J216" i="1"/>
  <c r="I216" i="1"/>
  <c r="H216" i="1"/>
  <c r="G216" i="1"/>
  <c r="F216" i="1"/>
  <c r="M216" i="1" s="1"/>
  <c r="E216" i="1"/>
  <c r="L215" i="1"/>
  <c r="K215" i="1"/>
  <c r="J215" i="1"/>
  <c r="I215" i="1"/>
  <c r="H215" i="1"/>
  <c r="E215" i="1"/>
  <c r="R214" i="1"/>
  <c r="O214" i="1"/>
  <c r="L214" i="1"/>
  <c r="K214" i="1"/>
  <c r="J214" i="1"/>
  <c r="I214" i="1"/>
  <c r="H214" i="1"/>
  <c r="G214" i="1"/>
  <c r="F214" i="1"/>
  <c r="Q214" i="1" s="1"/>
  <c r="E214" i="1"/>
  <c r="L213" i="1"/>
  <c r="K213" i="1"/>
  <c r="J213" i="1"/>
  <c r="I213" i="1"/>
  <c r="H213" i="1"/>
  <c r="E213" i="1"/>
  <c r="G213" i="1" s="1"/>
  <c r="R212" i="1"/>
  <c r="O212" i="1"/>
  <c r="L212" i="1"/>
  <c r="K212" i="1"/>
  <c r="J212" i="1"/>
  <c r="I212" i="1"/>
  <c r="H212" i="1"/>
  <c r="G212" i="1"/>
  <c r="F212" i="1"/>
  <c r="M212" i="1" s="1"/>
  <c r="E212" i="1"/>
  <c r="L211" i="1"/>
  <c r="K211" i="1"/>
  <c r="J211" i="1"/>
  <c r="I211" i="1"/>
  <c r="H211" i="1"/>
  <c r="E211" i="1"/>
  <c r="R210" i="1"/>
  <c r="O210" i="1"/>
  <c r="L210" i="1"/>
  <c r="K210" i="1"/>
  <c r="J210" i="1"/>
  <c r="I210" i="1"/>
  <c r="H210" i="1"/>
  <c r="G210" i="1"/>
  <c r="F210" i="1"/>
  <c r="Q210" i="1" s="1"/>
  <c r="E210" i="1"/>
  <c r="L209" i="1"/>
  <c r="K209" i="1"/>
  <c r="J209" i="1"/>
  <c r="I209" i="1"/>
  <c r="H209" i="1"/>
  <c r="E209" i="1"/>
  <c r="G209" i="1" s="1"/>
  <c r="R208" i="1"/>
  <c r="O208" i="1"/>
  <c r="L208" i="1"/>
  <c r="K208" i="1"/>
  <c r="J208" i="1"/>
  <c r="I208" i="1"/>
  <c r="H208" i="1"/>
  <c r="G208" i="1"/>
  <c r="F208" i="1"/>
  <c r="M208" i="1" s="1"/>
  <c r="E208" i="1"/>
  <c r="L207" i="1"/>
  <c r="K207" i="1"/>
  <c r="J207" i="1"/>
  <c r="I207" i="1"/>
  <c r="H207" i="1"/>
  <c r="E207" i="1"/>
  <c r="R206" i="1"/>
  <c r="O206" i="1"/>
  <c r="L206" i="1"/>
  <c r="K206" i="1"/>
  <c r="J206" i="1"/>
  <c r="I206" i="1"/>
  <c r="H206" i="1"/>
  <c r="G206" i="1"/>
  <c r="F206" i="1"/>
  <c r="Q206" i="1" s="1"/>
  <c r="E206" i="1"/>
  <c r="L205" i="1"/>
  <c r="K205" i="1"/>
  <c r="J205" i="1"/>
  <c r="I205" i="1"/>
  <c r="H205" i="1"/>
  <c r="E205" i="1"/>
  <c r="G205" i="1" s="1"/>
  <c r="R204" i="1"/>
  <c r="O204" i="1"/>
  <c r="L204" i="1"/>
  <c r="K204" i="1"/>
  <c r="J204" i="1"/>
  <c r="I204" i="1"/>
  <c r="H204" i="1"/>
  <c r="G204" i="1"/>
  <c r="F204" i="1"/>
  <c r="M204" i="1" s="1"/>
  <c r="E204" i="1"/>
  <c r="L203" i="1"/>
  <c r="K203" i="1"/>
  <c r="J203" i="1"/>
  <c r="I203" i="1"/>
  <c r="H203" i="1"/>
  <c r="E203" i="1"/>
  <c r="R202" i="1"/>
  <c r="O202" i="1"/>
  <c r="L202" i="1"/>
  <c r="K202" i="1"/>
  <c r="J202" i="1"/>
  <c r="I202" i="1"/>
  <c r="H202" i="1"/>
  <c r="G202" i="1"/>
  <c r="F202" i="1"/>
  <c r="Q202" i="1" s="1"/>
  <c r="E202" i="1"/>
  <c r="L201" i="1"/>
  <c r="K201" i="1"/>
  <c r="J201" i="1"/>
  <c r="I201" i="1"/>
  <c r="H201" i="1"/>
  <c r="E201" i="1"/>
  <c r="G201" i="1" s="1"/>
  <c r="R200" i="1"/>
  <c r="O200" i="1"/>
  <c r="L200" i="1"/>
  <c r="K200" i="1"/>
  <c r="J200" i="1"/>
  <c r="I200" i="1"/>
  <c r="H200" i="1"/>
  <c r="G200" i="1"/>
  <c r="F200" i="1"/>
  <c r="M200" i="1" s="1"/>
  <c r="E200" i="1"/>
  <c r="L199" i="1"/>
  <c r="K199" i="1"/>
  <c r="J199" i="1"/>
  <c r="I199" i="1"/>
  <c r="H199" i="1"/>
  <c r="E199" i="1"/>
  <c r="R198" i="1"/>
  <c r="O198" i="1"/>
  <c r="L198" i="1"/>
  <c r="K198" i="1"/>
  <c r="J198" i="1"/>
  <c r="I198" i="1"/>
  <c r="H198" i="1"/>
  <c r="G198" i="1"/>
  <c r="F198" i="1"/>
  <c r="Q198" i="1" s="1"/>
  <c r="E198" i="1"/>
  <c r="L197" i="1"/>
  <c r="K197" i="1"/>
  <c r="J197" i="1"/>
  <c r="I197" i="1"/>
  <c r="H197" i="1"/>
  <c r="E197" i="1"/>
  <c r="R196" i="1"/>
  <c r="L196" i="1"/>
  <c r="K196" i="1"/>
  <c r="J196" i="1"/>
  <c r="I196" i="1"/>
  <c r="H196" i="1"/>
  <c r="G196" i="1"/>
  <c r="F196" i="1"/>
  <c r="E196" i="1"/>
  <c r="L195" i="1"/>
  <c r="K195" i="1"/>
  <c r="J195" i="1"/>
  <c r="I195" i="1"/>
  <c r="H195" i="1"/>
  <c r="E195" i="1"/>
  <c r="R194" i="1"/>
  <c r="O194" i="1"/>
  <c r="L194" i="1"/>
  <c r="K194" i="1"/>
  <c r="J194" i="1"/>
  <c r="I194" i="1"/>
  <c r="H194" i="1"/>
  <c r="G194" i="1"/>
  <c r="F194" i="1"/>
  <c r="Q194" i="1" s="1"/>
  <c r="E194" i="1"/>
  <c r="L193" i="1"/>
  <c r="K193" i="1"/>
  <c r="J193" i="1"/>
  <c r="I193" i="1"/>
  <c r="H193" i="1"/>
  <c r="E193" i="1"/>
  <c r="R192" i="1"/>
  <c r="L192" i="1"/>
  <c r="K192" i="1"/>
  <c r="J192" i="1"/>
  <c r="I192" i="1"/>
  <c r="H192" i="1"/>
  <c r="G192" i="1"/>
  <c r="F192" i="1"/>
  <c r="E192" i="1"/>
  <c r="L191" i="1"/>
  <c r="K191" i="1"/>
  <c r="J191" i="1"/>
  <c r="I191" i="1"/>
  <c r="H191" i="1"/>
  <c r="E191" i="1"/>
  <c r="R190" i="1"/>
  <c r="L190" i="1"/>
  <c r="K190" i="1"/>
  <c r="J190" i="1"/>
  <c r="I190" i="1"/>
  <c r="H190" i="1"/>
  <c r="G190" i="1"/>
  <c r="F190" i="1"/>
  <c r="E190" i="1"/>
  <c r="L189" i="1"/>
  <c r="K189" i="1"/>
  <c r="J189" i="1"/>
  <c r="I189" i="1"/>
  <c r="H189" i="1"/>
  <c r="E189" i="1"/>
  <c r="R188" i="1"/>
  <c r="L188" i="1"/>
  <c r="K188" i="1"/>
  <c r="J188" i="1"/>
  <c r="I188" i="1"/>
  <c r="H188" i="1"/>
  <c r="G188" i="1"/>
  <c r="F188" i="1"/>
  <c r="E188" i="1"/>
  <c r="L187" i="1"/>
  <c r="K187" i="1"/>
  <c r="J187" i="1"/>
  <c r="I187" i="1"/>
  <c r="H187" i="1"/>
  <c r="E187" i="1"/>
  <c r="R186" i="1"/>
  <c r="L186" i="1"/>
  <c r="K186" i="1"/>
  <c r="J186" i="1"/>
  <c r="I186" i="1"/>
  <c r="H186" i="1"/>
  <c r="G186" i="1"/>
  <c r="F186" i="1"/>
  <c r="E186" i="1"/>
  <c r="L185" i="1"/>
  <c r="K185" i="1"/>
  <c r="J185" i="1"/>
  <c r="I185" i="1"/>
  <c r="H185" i="1"/>
  <c r="E185" i="1"/>
  <c r="L184" i="1"/>
  <c r="K184" i="1"/>
  <c r="J184" i="1"/>
  <c r="I184" i="1"/>
  <c r="H184" i="1"/>
  <c r="E184" i="1"/>
  <c r="F184" i="1" s="1"/>
  <c r="L183" i="1"/>
  <c r="K183" i="1"/>
  <c r="J183" i="1"/>
  <c r="I183" i="1"/>
  <c r="H183" i="1"/>
  <c r="E183" i="1"/>
  <c r="L182" i="1"/>
  <c r="K182" i="1"/>
  <c r="J182" i="1"/>
  <c r="I182" i="1"/>
  <c r="H182" i="1"/>
  <c r="E182" i="1"/>
  <c r="F182" i="1" s="1"/>
  <c r="L181" i="1"/>
  <c r="K181" i="1"/>
  <c r="J181" i="1"/>
  <c r="I181" i="1"/>
  <c r="H181" i="1"/>
  <c r="E181" i="1"/>
  <c r="L180" i="1"/>
  <c r="K180" i="1"/>
  <c r="J180" i="1"/>
  <c r="I180" i="1"/>
  <c r="H180" i="1"/>
  <c r="E180" i="1"/>
  <c r="F180" i="1" s="1"/>
  <c r="L179" i="1"/>
  <c r="K179" i="1"/>
  <c r="J179" i="1"/>
  <c r="I179" i="1"/>
  <c r="H179" i="1"/>
  <c r="E179" i="1"/>
  <c r="L178" i="1"/>
  <c r="K178" i="1"/>
  <c r="J178" i="1"/>
  <c r="I178" i="1"/>
  <c r="H178" i="1"/>
  <c r="E178" i="1"/>
  <c r="F178" i="1" s="1"/>
  <c r="L177" i="1"/>
  <c r="K177" i="1"/>
  <c r="J177" i="1"/>
  <c r="I177" i="1"/>
  <c r="H177" i="1"/>
  <c r="E177" i="1"/>
  <c r="L176" i="1"/>
  <c r="K176" i="1"/>
  <c r="J176" i="1"/>
  <c r="I176" i="1"/>
  <c r="H176" i="1"/>
  <c r="E176" i="1"/>
  <c r="F176" i="1" s="1"/>
  <c r="L175" i="1"/>
  <c r="K175" i="1"/>
  <c r="J175" i="1"/>
  <c r="I175" i="1"/>
  <c r="H175" i="1"/>
  <c r="E175" i="1"/>
  <c r="L174" i="1"/>
  <c r="K174" i="1"/>
  <c r="J174" i="1"/>
  <c r="I174" i="1"/>
  <c r="H174" i="1"/>
  <c r="E174" i="1"/>
  <c r="F174" i="1" s="1"/>
  <c r="L173" i="1"/>
  <c r="K173" i="1"/>
  <c r="J173" i="1"/>
  <c r="I173" i="1"/>
  <c r="H173" i="1"/>
  <c r="E173" i="1"/>
  <c r="L172" i="1"/>
  <c r="K172" i="1"/>
  <c r="J172" i="1"/>
  <c r="I172" i="1"/>
  <c r="H172" i="1"/>
  <c r="E172" i="1"/>
  <c r="F172" i="1" s="1"/>
  <c r="L171" i="1"/>
  <c r="K171" i="1"/>
  <c r="J171" i="1"/>
  <c r="I171" i="1"/>
  <c r="H171" i="1"/>
  <c r="E171" i="1"/>
  <c r="L170" i="1"/>
  <c r="K170" i="1"/>
  <c r="J170" i="1"/>
  <c r="I170" i="1"/>
  <c r="H170" i="1"/>
  <c r="E170" i="1"/>
  <c r="F170" i="1" s="1"/>
  <c r="L169" i="1"/>
  <c r="K169" i="1"/>
  <c r="J169" i="1"/>
  <c r="I169" i="1"/>
  <c r="H169" i="1"/>
  <c r="E169" i="1"/>
  <c r="L168" i="1"/>
  <c r="K168" i="1"/>
  <c r="J168" i="1"/>
  <c r="I168" i="1"/>
  <c r="H168" i="1"/>
  <c r="E168" i="1"/>
  <c r="F168" i="1" s="1"/>
  <c r="L167" i="1"/>
  <c r="K167" i="1"/>
  <c r="J167" i="1"/>
  <c r="I167" i="1"/>
  <c r="H167" i="1"/>
  <c r="E167" i="1"/>
  <c r="L166" i="1"/>
  <c r="K166" i="1"/>
  <c r="J166" i="1"/>
  <c r="I166" i="1"/>
  <c r="H166" i="1"/>
  <c r="E166" i="1"/>
  <c r="F166" i="1" s="1"/>
  <c r="L165" i="1"/>
  <c r="K165" i="1"/>
  <c r="J165" i="1"/>
  <c r="I165" i="1"/>
  <c r="H165" i="1"/>
  <c r="E165" i="1"/>
  <c r="L164" i="1"/>
  <c r="K164" i="1"/>
  <c r="J164" i="1"/>
  <c r="I164" i="1"/>
  <c r="H164" i="1"/>
  <c r="E164" i="1"/>
  <c r="F164" i="1" s="1"/>
  <c r="L163" i="1"/>
  <c r="K163" i="1"/>
  <c r="J163" i="1"/>
  <c r="I163" i="1"/>
  <c r="H163" i="1"/>
  <c r="E163" i="1"/>
  <c r="L162" i="1"/>
  <c r="K162" i="1"/>
  <c r="J162" i="1"/>
  <c r="I162" i="1"/>
  <c r="H162" i="1"/>
  <c r="E162" i="1"/>
  <c r="F162" i="1" s="1"/>
  <c r="L161" i="1"/>
  <c r="K161" i="1"/>
  <c r="J161" i="1"/>
  <c r="I161" i="1"/>
  <c r="H161" i="1"/>
  <c r="E161" i="1"/>
  <c r="L160" i="1"/>
  <c r="K160" i="1"/>
  <c r="J160" i="1"/>
  <c r="I160" i="1"/>
  <c r="H160" i="1"/>
  <c r="E160" i="1"/>
  <c r="F160" i="1" s="1"/>
  <c r="L159" i="1"/>
  <c r="K159" i="1"/>
  <c r="J159" i="1"/>
  <c r="I159" i="1"/>
  <c r="H159" i="1"/>
  <c r="G159" i="1"/>
  <c r="E159" i="1"/>
  <c r="F159" i="1" s="1"/>
  <c r="Q159" i="1" s="1"/>
  <c r="R158" i="1"/>
  <c r="O158" i="1"/>
  <c r="L158" i="1"/>
  <c r="K158" i="1"/>
  <c r="J158" i="1"/>
  <c r="I158" i="1"/>
  <c r="H158" i="1"/>
  <c r="G158" i="1"/>
  <c r="F158" i="1"/>
  <c r="P158" i="1" s="1"/>
  <c r="E158" i="1"/>
  <c r="Q157" i="1"/>
  <c r="P157" i="1"/>
  <c r="O157" i="1"/>
  <c r="L157" i="1"/>
  <c r="M157" i="1" s="1"/>
  <c r="K157" i="1"/>
  <c r="J157" i="1"/>
  <c r="I157" i="1"/>
  <c r="H157" i="1"/>
  <c r="G157" i="1"/>
  <c r="F157" i="1"/>
  <c r="E157" i="1"/>
  <c r="R157" i="1" s="1"/>
  <c r="R156" i="1"/>
  <c r="L156" i="1"/>
  <c r="K156" i="1"/>
  <c r="J156" i="1"/>
  <c r="I156" i="1"/>
  <c r="H156" i="1"/>
  <c r="G156" i="1"/>
  <c r="F156" i="1"/>
  <c r="Q156" i="1" s="1"/>
  <c r="E156" i="1"/>
  <c r="L155" i="1"/>
  <c r="K155" i="1"/>
  <c r="J155" i="1"/>
  <c r="I155" i="1"/>
  <c r="H155" i="1"/>
  <c r="E155" i="1"/>
  <c r="G155" i="1" s="1"/>
  <c r="R154" i="1"/>
  <c r="L154" i="1"/>
  <c r="K154" i="1"/>
  <c r="J154" i="1"/>
  <c r="I154" i="1"/>
  <c r="H154" i="1"/>
  <c r="F154" i="1"/>
  <c r="O154" i="1" s="1"/>
  <c r="E154" i="1"/>
  <c r="G154" i="1" s="1"/>
  <c r="R153" i="1"/>
  <c r="Q153" i="1"/>
  <c r="P153" i="1"/>
  <c r="O153" i="1"/>
  <c r="L153" i="1"/>
  <c r="M153" i="1" s="1"/>
  <c r="K153" i="1"/>
  <c r="J153" i="1"/>
  <c r="I153" i="1"/>
  <c r="H153" i="1"/>
  <c r="G153" i="1"/>
  <c r="F153" i="1"/>
  <c r="E153" i="1"/>
  <c r="R152" i="1"/>
  <c r="O152" i="1"/>
  <c r="L152" i="1"/>
  <c r="K152" i="1"/>
  <c r="J152" i="1"/>
  <c r="I152" i="1"/>
  <c r="H152" i="1"/>
  <c r="G152" i="1"/>
  <c r="F152" i="1"/>
  <c r="Q152" i="1" s="1"/>
  <c r="E152" i="1"/>
  <c r="L151" i="1"/>
  <c r="K151" i="1"/>
  <c r="J151" i="1"/>
  <c r="I151" i="1"/>
  <c r="H151" i="1"/>
  <c r="E151" i="1"/>
  <c r="G151" i="1" s="1"/>
  <c r="R150" i="1"/>
  <c r="L150" i="1"/>
  <c r="K150" i="1"/>
  <c r="J150" i="1"/>
  <c r="I150" i="1"/>
  <c r="H150" i="1"/>
  <c r="F150" i="1"/>
  <c r="O150" i="1" s="1"/>
  <c r="E150" i="1"/>
  <c r="G150" i="1" s="1"/>
  <c r="R149" i="1"/>
  <c r="Q149" i="1"/>
  <c r="P149" i="1"/>
  <c r="O149" i="1"/>
  <c r="L149" i="1"/>
  <c r="M149" i="1" s="1"/>
  <c r="K149" i="1"/>
  <c r="J149" i="1"/>
  <c r="I149" i="1"/>
  <c r="H149" i="1"/>
  <c r="G149" i="1"/>
  <c r="F149" i="1"/>
  <c r="E149" i="1"/>
  <c r="R148" i="1"/>
  <c r="O148" i="1"/>
  <c r="L148" i="1"/>
  <c r="K148" i="1"/>
  <c r="J148" i="1"/>
  <c r="I148" i="1"/>
  <c r="H148" i="1"/>
  <c r="G148" i="1"/>
  <c r="F148" i="1"/>
  <c r="Q148" i="1" s="1"/>
  <c r="E148" i="1"/>
  <c r="L147" i="1"/>
  <c r="K147" i="1"/>
  <c r="J147" i="1"/>
  <c r="I147" i="1"/>
  <c r="H147" i="1"/>
  <c r="E147" i="1"/>
  <c r="G147" i="1" s="1"/>
  <c r="R146" i="1"/>
  <c r="L146" i="1"/>
  <c r="K146" i="1"/>
  <c r="J146" i="1"/>
  <c r="I146" i="1"/>
  <c r="H146" i="1"/>
  <c r="F146" i="1"/>
  <c r="O146" i="1" s="1"/>
  <c r="E146" i="1"/>
  <c r="G146" i="1" s="1"/>
  <c r="R145" i="1"/>
  <c r="Q145" i="1"/>
  <c r="P145" i="1"/>
  <c r="O145" i="1"/>
  <c r="L145" i="1"/>
  <c r="M145" i="1" s="1"/>
  <c r="K145" i="1"/>
  <c r="J145" i="1"/>
  <c r="I145" i="1"/>
  <c r="H145" i="1"/>
  <c r="G145" i="1"/>
  <c r="F145" i="1"/>
  <c r="E145" i="1"/>
  <c r="R144" i="1"/>
  <c r="O144" i="1"/>
  <c r="L144" i="1"/>
  <c r="K144" i="1"/>
  <c r="J144" i="1"/>
  <c r="I144" i="1"/>
  <c r="H144" i="1"/>
  <c r="G144" i="1"/>
  <c r="F144" i="1"/>
  <c r="Q144" i="1" s="1"/>
  <c r="E144" i="1"/>
  <c r="L143" i="1"/>
  <c r="K143" i="1"/>
  <c r="J143" i="1"/>
  <c r="I143" i="1"/>
  <c r="H143" i="1"/>
  <c r="E143" i="1"/>
  <c r="R142" i="1"/>
  <c r="L142" i="1"/>
  <c r="K142" i="1"/>
  <c r="J142" i="1"/>
  <c r="I142" i="1"/>
  <c r="H142" i="1"/>
  <c r="F142" i="1"/>
  <c r="E142" i="1"/>
  <c r="G142" i="1" s="1"/>
  <c r="R141" i="1"/>
  <c r="Q141" i="1"/>
  <c r="P141" i="1"/>
  <c r="O141" i="1"/>
  <c r="L141" i="1"/>
  <c r="M141" i="1" s="1"/>
  <c r="K141" i="1"/>
  <c r="J141" i="1"/>
  <c r="I141" i="1"/>
  <c r="H141" i="1"/>
  <c r="G141" i="1"/>
  <c r="F141" i="1"/>
  <c r="E141" i="1"/>
  <c r="R140" i="1"/>
  <c r="L140" i="1"/>
  <c r="K140" i="1"/>
  <c r="J140" i="1"/>
  <c r="I140" i="1"/>
  <c r="H140" i="1"/>
  <c r="G140" i="1"/>
  <c r="F140" i="1"/>
  <c r="E140" i="1"/>
  <c r="L139" i="1"/>
  <c r="K139" i="1"/>
  <c r="J139" i="1"/>
  <c r="I139" i="1"/>
  <c r="H139" i="1"/>
  <c r="E139" i="1"/>
  <c r="R138" i="1"/>
  <c r="L138" i="1"/>
  <c r="K138" i="1"/>
  <c r="J138" i="1"/>
  <c r="I138" i="1"/>
  <c r="H138" i="1"/>
  <c r="F138" i="1"/>
  <c r="E138" i="1"/>
  <c r="G138" i="1" s="1"/>
  <c r="G137" i="1"/>
  <c r="F137" i="1"/>
  <c r="E137" i="1"/>
  <c r="C137" i="1"/>
  <c r="B137" i="1"/>
  <c r="G136" i="1"/>
  <c r="F136" i="1"/>
  <c r="E136" i="1"/>
  <c r="C136" i="1"/>
  <c r="B136" i="1"/>
  <c r="G135" i="1"/>
  <c r="F135" i="1"/>
  <c r="E135" i="1"/>
  <c r="C135" i="1"/>
  <c r="B135" i="1"/>
  <c r="G134" i="1"/>
  <c r="F134" i="1"/>
  <c r="E134" i="1"/>
  <c r="C134" i="1"/>
  <c r="B134" i="1"/>
  <c r="G133" i="1"/>
  <c r="F133" i="1"/>
  <c r="E133" i="1"/>
  <c r="C133" i="1"/>
  <c r="B133" i="1"/>
  <c r="G132" i="1"/>
  <c r="F132" i="1"/>
  <c r="E132" i="1"/>
  <c r="C132" i="1"/>
  <c r="B132" i="1"/>
  <c r="G131" i="1"/>
  <c r="F131" i="1"/>
  <c r="E131" i="1"/>
  <c r="C131" i="1"/>
  <c r="B131" i="1"/>
  <c r="G130" i="1"/>
  <c r="F130" i="1"/>
  <c r="E130" i="1"/>
  <c r="C130" i="1"/>
  <c r="B130" i="1"/>
  <c r="G129" i="1"/>
  <c r="F129" i="1"/>
  <c r="E129" i="1"/>
  <c r="C129" i="1"/>
  <c r="B129" i="1"/>
  <c r="G128" i="1"/>
  <c r="F128" i="1"/>
  <c r="E128" i="1"/>
  <c r="C128" i="1"/>
  <c r="B128" i="1"/>
  <c r="G127" i="1"/>
  <c r="F127" i="1"/>
  <c r="E127" i="1"/>
  <c r="C127" i="1"/>
  <c r="B127" i="1"/>
  <c r="G126" i="1"/>
  <c r="F126" i="1"/>
  <c r="E126" i="1"/>
  <c r="C126" i="1"/>
  <c r="B126" i="1"/>
  <c r="G125" i="1"/>
  <c r="F125" i="1"/>
  <c r="E125" i="1"/>
  <c r="C125" i="1"/>
  <c r="B125" i="1"/>
  <c r="G124" i="1"/>
  <c r="F124" i="1"/>
  <c r="E124" i="1"/>
  <c r="C124" i="1"/>
  <c r="B124" i="1"/>
  <c r="G123" i="1"/>
  <c r="F123" i="1"/>
  <c r="E123" i="1"/>
  <c r="C123" i="1"/>
  <c r="B123" i="1"/>
  <c r="G122" i="1"/>
  <c r="F122" i="1"/>
  <c r="E122" i="1"/>
  <c r="C122" i="1"/>
  <c r="B122" i="1"/>
  <c r="G121" i="1"/>
  <c r="F121" i="1"/>
  <c r="E121" i="1"/>
  <c r="C121" i="1"/>
  <c r="B121" i="1"/>
  <c r="G120" i="1"/>
  <c r="F120" i="1"/>
  <c r="E120" i="1"/>
  <c r="C120" i="1"/>
  <c r="B120" i="1"/>
  <c r="G119" i="1"/>
  <c r="F119" i="1"/>
  <c r="E119" i="1"/>
  <c r="C119" i="1"/>
  <c r="B119" i="1"/>
  <c r="G118" i="1"/>
  <c r="F118" i="1"/>
  <c r="E118" i="1"/>
  <c r="C118" i="1"/>
  <c r="B118" i="1"/>
  <c r="G117" i="1"/>
  <c r="F117" i="1"/>
  <c r="E117" i="1"/>
  <c r="C117" i="1"/>
  <c r="B117" i="1"/>
  <c r="G116" i="1"/>
  <c r="F116" i="1"/>
  <c r="E116" i="1"/>
  <c r="C116" i="1"/>
  <c r="B116" i="1"/>
  <c r="G115" i="1"/>
  <c r="F115" i="1"/>
  <c r="E115" i="1"/>
  <c r="C115" i="1"/>
  <c r="B115" i="1"/>
  <c r="G114" i="1"/>
  <c r="F114" i="1"/>
  <c r="E114" i="1"/>
  <c r="C114" i="1"/>
  <c r="B114" i="1"/>
  <c r="G113" i="1"/>
  <c r="F113" i="1"/>
  <c r="E113" i="1"/>
  <c r="C113" i="1"/>
  <c r="B113" i="1"/>
  <c r="G112" i="1"/>
  <c r="F112" i="1"/>
  <c r="E112" i="1"/>
  <c r="C112" i="1"/>
  <c r="B112" i="1"/>
  <c r="G111" i="1"/>
  <c r="F111" i="1"/>
  <c r="E111" i="1"/>
  <c r="C111" i="1"/>
  <c r="B111" i="1"/>
  <c r="G110" i="1"/>
  <c r="F110" i="1"/>
  <c r="E110" i="1"/>
  <c r="C110" i="1"/>
  <c r="B110" i="1"/>
  <c r="E109" i="1"/>
  <c r="C109" i="1"/>
  <c r="B109" i="1"/>
  <c r="E108" i="1"/>
  <c r="C108" i="1"/>
  <c r="B108" i="1"/>
  <c r="E107" i="1"/>
  <c r="C107" i="1"/>
  <c r="B107" i="1"/>
  <c r="E106" i="1"/>
  <c r="C106" i="1"/>
  <c r="B106" i="1"/>
  <c r="E105" i="1"/>
  <c r="C105" i="1"/>
  <c r="B105" i="1"/>
  <c r="E104" i="1"/>
  <c r="C104" i="1"/>
  <c r="B104" i="1"/>
  <c r="E103" i="1"/>
  <c r="C103" i="1"/>
  <c r="B103" i="1"/>
  <c r="E102" i="1"/>
  <c r="C102" i="1"/>
  <c r="B102" i="1"/>
  <c r="E101" i="1"/>
  <c r="C101" i="1"/>
  <c r="B101" i="1"/>
  <c r="E100" i="1"/>
  <c r="C100" i="1"/>
  <c r="B100" i="1"/>
  <c r="E99" i="1"/>
  <c r="C99" i="1"/>
  <c r="B99" i="1"/>
  <c r="E98" i="1"/>
  <c r="C98" i="1"/>
  <c r="B98" i="1"/>
  <c r="E97" i="1"/>
  <c r="C97" i="1"/>
  <c r="B97" i="1"/>
  <c r="E96" i="1"/>
  <c r="C96" i="1"/>
  <c r="B96" i="1"/>
  <c r="E95" i="1"/>
  <c r="C95" i="1"/>
  <c r="B95" i="1"/>
  <c r="E94" i="1"/>
  <c r="C94" i="1"/>
  <c r="B94" i="1"/>
  <c r="E93" i="1"/>
  <c r="C93" i="1"/>
  <c r="B93" i="1"/>
  <c r="E92" i="1"/>
  <c r="C92" i="1"/>
  <c r="B92" i="1"/>
  <c r="E91" i="1"/>
  <c r="C91" i="1"/>
  <c r="B91" i="1"/>
  <c r="E90" i="1"/>
  <c r="C90" i="1"/>
  <c r="B90" i="1"/>
  <c r="E89" i="1"/>
  <c r="C89" i="1"/>
  <c r="B89" i="1"/>
  <c r="E88" i="1"/>
  <c r="C88" i="1"/>
  <c r="B88" i="1"/>
  <c r="E87" i="1"/>
  <c r="C87" i="1"/>
  <c r="B87" i="1"/>
  <c r="G86" i="1"/>
  <c r="E86" i="1"/>
  <c r="C86" i="1"/>
  <c r="B86" i="1"/>
  <c r="E85" i="1"/>
  <c r="F85" i="1" s="1"/>
  <c r="C85" i="1"/>
  <c r="B85" i="1"/>
  <c r="G84" i="1"/>
  <c r="E84" i="1"/>
  <c r="F84" i="1" s="1"/>
  <c r="C84" i="1"/>
  <c r="B84" i="1"/>
  <c r="E83" i="1"/>
  <c r="C83" i="1"/>
  <c r="B83" i="1"/>
  <c r="E82" i="1"/>
  <c r="C82" i="1"/>
  <c r="B82" i="1"/>
  <c r="E81" i="1"/>
  <c r="C81" i="1"/>
  <c r="B81" i="1"/>
  <c r="E80" i="1"/>
  <c r="C80" i="1"/>
  <c r="B80" i="1"/>
  <c r="E79" i="1"/>
  <c r="C79" i="1"/>
  <c r="B79" i="1"/>
  <c r="E78" i="1"/>
  <c r="C78" i="1"/>
  <c r="B78" i="1"/>
  <c r="E77" i="1"/>
  <c r="C77" i="1"/>
  <c r="B77" i="1"/>
  <c r="E76" i="1"/>
  <c r="C76" i="1"/>
  <c r="B76" i="1"/>
  <c r="E75" i="1"/>
  <c r="C75" i="1"/>
  <c r="B75" i="1"/>
  <c r="E74" i="1"/>
  <c r="C74" i="1"/>
  <c r="B74" i="1"/>
  <c r="E73" i="1"/>
  <c r="C73" i="1"/>
  <c r="B73" i="1"/>
  <c r="E72" i="1"/>
  <c r="C72" i="1"/>
  <c r="B72" i="1"/>
  <c r="E71" i="1"/>
  <c r="C71" i="1"/>
  <c r="B71" i="1"/>
  <c r="E70" i="1"/>
  <c r="C70" i="1"/>
  <c r="B70" i="1"/>
  <c r="F69" i="1"/>
  <c r="E69" i="1"/>
  <c r="G69" i="1" s="1"/>
  <c r="C69" i="1"/>
  <c r="B69" i="1"/>
  <c r="E68" i="1"/>
  <c r="G68" i="1" s="1"/>
  <c r="C68" i="1"/>
  <c r="B68" i="1"/>
  <c r="E67" i="1"/>
  <c r="G67" i="1" s="1"/>
  <c r="C67" i="1"/>
  <c r="B67" i="1"/>
  <c r="F66" i="1"/>
  <c r="E66" i="1"/>
  <c r="G66" i="1" s="1"/>
  <c r="C66" i="1"/>
  <c r="B66" i="1"/>
  <c r="F65" i="1"/>
  <c r="E65" i="1"/>
  <c r="G65" i="1" s="1"/>
  <c r="C65" i="1"/>
  <c r="B65" i="1"/>
  <c r="E64" i="1"/>
  <c r="G64" i="1" s="1"/>
  <c r="C64" i="1"/>
  <c r="B64" i="1"/>
  <c r="E63" i="1"/>
  <c r="G63" i="1" s="1"/>
  <c r="C63" i="1"/>
  <c r="B63" i="1"/>
  <c r="E62" i="1"/>
  <c r="G62" i="1" s="1"/>
  <c r="C62" i="1"/>
  <c r="B62" i="1"/>
  <c r="E61" i="1"/>
  <c r="G61" i="1" s="1"/>
  <c r="C61" i="1"/>
  <c r="B61" i="1"/>
  <c r="E60" i="1"/>
  <c r="G60" i="1" s="1"/>
  <c r="C60" i="1"/>
  <c r="B60" i="1"/>
  <c r="E59" i="1"/>
  <c r="G59" i="1" s="1"/>
  <c r="C59" i="1"/>
  <c r="B59" i="1"/>
  <c r="E58" i="1"/>
  <c r="G58" i="1" s="1"/>
  <c r="C58" i="1"/>
  <c r="B58" i="1"/>
  <c r="G57" i="1"/>
  <c r="F57" i="1"/>
  <c r="E57" i="1"/>
  <c r="C57" i="1"/>
  <c r="B57" i="1"/>
  <c r="G56" i="1"/>
  <c r="F56" i="1"/>
  <c r="E56" i="1"/>
  <c r="C56" i="1"/>
  <c r="B56" i="1"/>
  <c r="G55" i="1"/>
  <c r="F55" i="1"/>
  <c r="E55" i="1"/>
  <c r="C55" i="1"/>
  <c r="B55" i="1"/>
  <c r="G54" i="1"/>
  <c r="F54" i="1"/>
  <c r="E54" i="1"/>
  <c r="C54" i="1"/>
  <c r="B54" i="1"/>
  <c r="G53" i="1"/>
  <c r="F53" i="1"/>
  <c r="E53" i="1"/>
  <c r="C53" i="1"/>
  <c r="B53" i="1"/>
  <c r="G52" i="1"/>
  <c r="F52" i="1"/>
  <c r="E52" i="1"/>
  <c r="C52" i="1"/>
  <c r="B52" i="1"/>
  <c r="G51" i="1"/>
  <c r="F51" i="1"/>
  <c r="E51" i="1"/>
  <c r="C51" i="1"/>
  <c r="B51" i="1"/>
  <c r="G50" i="1"/>
  <c r="F50" i="1"/>
  <c r="E50" i="1"/>
  <c r="C50" i="1"/>
  <c r="B50" i="1"/>
  <c r="G49" i="1"/>
  <c r="F49" i="1"/>
  <c r="E49" i="1"/>
  <c r="C49" i="1"/>
  <c r="B49" i="1"/>
  <c r="G48" i="1"/>
  <c r="F48" i="1"/>
  <c r="E48" i="1"/>
  <c r="C48" i="1"/>
  <c r="B48" i="1"/>
  <c r="G47" i="1"/>
  <c r="F47" i="1"/>
  <c r="E47" i="1"/>
  <c r="C47" i="1"/>
  <c r="B47" i="1"/>
  <c r="G46" i="1"/>
  <c r="F46" i="1"/>
  <c r="E46" i="1"/>
  <c r="C46" i="1"/>
  <c r="B46" i="1"/>
  <c r="G45" i="1"/>
  <c r="F45" i="1"/>
  <c r="E45" i="1"/>
  <c r="C45" i="1"/>
  <c r="B45" i="1"/>
  <c r="G44" i="1"/>
  <c r="F44" i="1"/>
  <c r="E44" i="1"/>
  <c r="C44" i="1"/>
  <c r="B44" i="1"/>
  <c r="G43" i="1"/>
  <c r="F43" i="1"/>
  <c r="E43" i="1"/>
  <c r="C43" i="1"/>
  <c r="B43" i="1"/>
  <c r="G42" i="1"/>
  <c r="F42" i="1"/>
  <c r="E42" i="1"/>
  <c r="C42" i="1"/>
  <c r="B42" i="1"/>
  <c r="G41" i="1"/>
  <c r="F41" i="1"/>
  <c r="E41" i="1"/>
  <c r="C41" i="1"/>
  <c r="B41" i="1"/>
  <c r="G40" i="1"/>
  <c r="F40" i="1"/>
  <c r="E40" i="1"/>
  <c r="C40" i="1"/>
  <c r="B40" i="1"/>
  <c r="G39" i="1"/>
  <c r="F39" i="1"/>
  <c r="E39" i="1"/>
  <c r="C39" i="1"/>
  <c r="B39" i="1"/>
  <c r="G38" i="1"/>
  <c r="F38" i="1"/>
  <c r="E38" i="1"/>
  <c r="C38" i="1"/>
  <c r="B38" i="1"/>
  <c r="G37" i="1"/>
  <c r="F37" i="1"/>
  <c r="E37" i="1"/>
  <c r="C37" i="1"/>
  <c r="B37" i="1"/>
  <c r="G36" i="1"/>
  <c r="F36" i="1"/>
  <c r="E36" i="1"/>
  <c r="C36" i="1"/>
  <c r="B36" i="1"/>
  <c r="G35" i="1"/>
  <c r="F35" i="1"/>
  <c r="E35" i="1"/>
  <c r="C35" i="1"/>
  <c r="B35" i="1"/>
  <c r="G34" i="1"/>
  <c r="F34" i="1"/>
  <c r="E34" i="1"/>
  <c r="C34" i="1"/>
  <c r="B34" i="1"/>
  <c r="G33" i="1"/>
  <c r="F33" i="1"/>
  <c r="E33" i="1"/>
  <c r="C33" i="1"/>
  <c r="B33" i="1"/>
  <c r="G32" i="1"/>
  <c r="F32" i="1"/>
  <c r="E32" i="1"/>
  <c r="C32" i="1"/>
  <c r="B32" i="1"/>
  <c r="G31" i="1"/>
  <c r="F31" i="1"/>
  <c r="E31" i="1"/>
  <c r="C31" i="1"/>
  <c r="B31" i="1"/>
  <c r="G30" i="1"/>
  <c r="F30" i="1"/>
  <c r="E30" i="1"/>
  <c r="C30" i="1"/>
  <c r="B30" i="1"/>
  <c r="G29" i="1"/>
  <c r="F29" i="1"/>
  <c r="E29" i="1"/>
  <c r="C29" i="1"/>
  <c r="B29" i="1"/>
  <c r="G28" i="1"/>
  <c r="F28" i="1"/>
  <c r="E28" i="1"/>
  <c r="C28" i="1"/>
  <c r="B28" i="1"/>
  <c r="G27" i="1"/>
  <c r="F27" i="1"/>
  <c r="E27" i="1"/>
  <c r="C27" i="1"/>
  <c r="B27" i="1"/>
  <c r="G26" i="1"/>
  <c r="F26" i="1"/>
  <c r="E26" i="1"/>
  <c r="C26" i="1"/>
  <c r="B26" i="1"/>
  <c r="G25" i="1"/>
  <c r="F25" i="1"/>
  <c r="E25" i="1"/>
  <c r="C25" i="1"/>
  <c r="B25" i="1"/>
  <c r="G24" i="1"/>
  <c r="F24" i="1"/>
  <c r="E24" i="1"/>
  <c r="C24" i="1"/>
  <c r="B24" i="1"/>
  <c r="G23" i="1"/>
  <c r="F23" i="1"/>
  <c r="E23" i="1"/>
  <c r="C23" i="1"/>
  <c r="B23" i="1"/>
  <c r="G22" i="1"/>
  <c r="F22" i="1"/>
  <c r="E22" i="1"/>
  <c r="C22" i="1"/>
  <c r="B22" i="1"/>
  <c r="G21" i="1"/>
  <c r="F21" i="1"/>
  <c r="E21" i="1"/>
  <c r="C21" i="1"/>
  <c r="B21" i="1"/>
  <c r="G20" i="1"/>
  <c r="F20" i="1"/>
  <c r="E20" i="1"/>
  <c r="C20" i="1"/>
  <c r="B20" i="1"/>
  <c r="G19" i="1"/>
  <c r="F19" i="1"/>
  <c r="E19" i="1"/>
  <c r="C19" i="1"/>
  <c r="B19" i="1"/>
  <c r="G18" i="1"/>
  <c r="F18" i="1"/>
  <c r="E18" i="1"/>
  <c r="C18" i="1"/>
  <c r="B18" i="1"/>
  <c r="G17" i="1"/>
  <c r="F17" i="1"/>
  <c r="E17" i="1"/>
  <c r="C17" i="1"/>
  <c r="B17" i="1"/>
  <c r="G16" i="1"/>
  <c r="F16" i="1"/>
  <c r="E16" i="1"/>
  <c r="C16" i="1"/>
  <c r="B16" i="1"/>
  <c r="G15" i="1"/>
  <c r="F15" i="1"/>
  <c r="E15" i="1"/>
  <c r="C15" i="1"/>
  <c r="B15" i="1"/>
  <c r="G14" i="1"/>
  <c r="F14" i="1"/>
  <c r="E14" i="1"/>
  <c r="C14" i="1"/>
  <c r="B14" i="1"/>
  <c r="G13" i="1"/>
  <c r="F13" i="1"/>
  <c r="E13" i="1"/>
  <c r="C13" i="1"/>
  <c r="B13" i="1"/>
  <c r="G12" i="1"/>
  <c r="F12" i="1"/>
  <c r="E12" i="1"/>
  <c r="C12" i="1"/>
  <c r="B12" i="1"/>
  <c r="G11" i="1"/>
  <c r="F11" i="1"/>
  <c r="E11" i="1"/>
  <c r="C11" i="1"/>
  <c r="B11" i="1"/>
  <c r="G10" i="1"/>
  <c r="F10" i="1"/>
  <c r="E10" i="1"/>
  <c r="C10" i="1"/>
  <c r="B10" i="1"/>
  <c r="G9" i="1"/>
  <c r="F9" i="1"/>
  <c r="E9" i="1"/>
  <c r="C9" i="1"/>
  <c r="B9" i="1"/>
  <c r="G8" i="1"/>
  <c r="F8" i="1"/>
  <c r="E8" i="1"/>
  <c r="C8" i="1"/>
  <c r="B8" i="1"/>
  <c r="G7" i="1"/>
  <c r="F7" i="1"/>
  <c r="E7" i="1"/>
  <c r="C7" i="1"/>
  <c r="B7" i="1"/>
  <c r="D5" i="1"/>
  <c r="G79" i="1" l="1"/>
  <c r="F79" i="1"/>
  <c r="G83" i="1"/>
  <c r="F83" i="1"/>
  <c r="G78" i="1"/>
  <c r="F78" i="1"/>
  <c r="G82" i="1"/>
  <c r="F82" i="1"/>
  <c r="F58" i="1"/>
  <c r="F60" i="1"/>
  <c r="F62" i="1"/>
  <c r="F64" i="1"/>
  <c r="F67" i="1"/>
  <c r="G70" i="1"/>
  <c r="F70" i="1"/>
  <c r="G77" i="1"/>
  <c r="F77" i="1"/>
  <c r="G81" i="1"/>
  <c r="F81" i="1"/>
  <c r="G71" i="1"/>
  <c r="F71" i="1"/>
  <c r="G72" i="1"/>
  <c r="F72" i="1"/>
  <c r="G73" i="1"/>
  <c r="F73" i="1"/>
  <c r="G74" i="1"/>
  <c r="F74" i="1"/>
  <c r="G75" i="1"/>
  <c r="F75" i="1"/>
  <c r="G76" i="1"/>
  <c r="F76" i="1"/>
  <c r="G80" i="1"/>
  <c r="F80" i="1"/>
  <c r="F59" i="1"/>
  <c r="F61" i="1"/>
  <c r="F63" i="1"/>
  <c r="F68" i="1"/>
  <c r="F86" i="1"/>
  <c r="F88" i="1"/>
  <c r="F90" i="1"/>
  <c r="F92" i="1"/>
  <c r="F94" i="1"/>
  <c r="F96" i="1"/>
  <c r="F98" i="1"/>
  <c r="F100" i="1"/>
  <c r="F102" i="1"/>
  <c r="F104" i="1"/>
  <c r="F106" i="1"/>
  <c r="F108" i="1"/>
  <c r="G88" i="1"/>
  <c r="G90" i="1"/>
  <c r="G92" i="1"/>
  <c r="G94" i="1"/>
  <c r="G96" i="1"/>
  <c r="G98" i="1"/>
  <c r="G100" i="1"/>
  <c r="G102" i="1"/>
  <c r="G104" i="1"/>
  <c r="G106" i="1"/>
  <c r="G108" i="1"/>
  <c r="G85" i="1"/>
  <c r="F87" i="1"/>
  <c r="H111" i="1" s="1"/>
  <c r="F89" i="1"/>
  <c r="F91" i="1"/>
  <c r="F93" i="1"/>
  <c r="F95" i="1"/>
  <c r="F97" i="1"/>
  <c r="F99" i="1"/>
  <c r="F101" i="1"/>
  <c r="F103" i="1"/>
  <c r="F105" i="1"/>
  <c r="F107" i="1"/>
  <c r="F109" i="1"/>
  <c r="H118" i="1" s="1"/>
  <c r="G87" i="1"/>
  <c r="G89" i="1"/>
  <c r="G91" i="1"/>
  <c r="G93" i="1"/>
  <c r="G95" i="1"/>
  <c r="G97" i="1"/>
  <c r="G99" i="1"/>
  <c r="G101" i="1"/>
  <c r="G103" i="1"/>
  <c r="G105" i="1"/>
  <c r="G107" i="1"/>
  <c r="G109" i="1"/>
  <c r="O138" i="1"/>
  <c r="M138" i="1"/>
  <c r="Q138" i="1"/>
  <c r="P138" i="1"/>
  <c r="G139" i="1"/>
  <c r="F139" i="1"/>
  <c r="R139" i="1"/>
  <c r="O142" i="1"/>
  <c r="M142" i="1"/>
  <c r="Q142" i="1"/>
  <c r="P142" i="1"/>
  <c r="G143" i="1"/>
  <c r="F143" i="1"/>
  <c r="R143" i="1"/>
  <c r="Q140" i="1"/>
  <c r="P140" i="1"/>
  <c r="M140" i="1"/>
  <c r="O140" i="1"/>
  <c r="P160" i="1"/>
  <c r="M160" i="1"/>
  <c r="Q160" i="1"/>
  <c r="O160" i="1"/>
  <c r="P164" i="1"/>
  <c r="M164" i="1"/>
  <c r="Q164" i="1"/>
  <c r="O164" i="1"/>
  <c r="P168" i="1"/>
  <c r="M168" i="1"/>
  <c r="Q168" i="1"/>
  <c r="O168" i="1"/>
  <c r="P172" i="1"/>
  <c r="M172" i="1"/>
  <c r="Q172" i="1"/>
  <c r="O172" i="1"/>
  <c r="P176" i="1"/>
  <c r="M176" i="1"/>
  <c r="Q176" i="1"/>
  <c r="O176" i="1"/>
  <c r="P180" i="1"/>
  <c r="M180" i="1"/>
  <c r="Q180" i="1"/>
  <c r="O180" i="1"/>
  <c r="P184" i="1"/>
  <c r="M184" i="1"/>
  <c r="Q184" i="1"/>
  <c r="O184" i="1"/>
  <c r="P162" i="1"/>
  <c r="M162" i="1"/>
  <c r="Q162" i="1"/>
  <c r="O162" i="1"/>
  <c r="P166" i="1"/>
  <c r="M166" i="1"/>
  <c r="Q166" i="1"/>
  <c r="O166" i="1"/>
  <c r="P170" i="1"/>
  <c r="M170" i="1"/>
  <c r="Q170" i="1"/>
  <c r="O170" i="1"/>
  <c r="P174" i="1"/>
  <c r="M174" i="1"/>
  <c r="Q174" i="1"/>
  <c r="O174" i="1"/>
  <c r="P178" i="1"/>
  <c r="M178" i="1"/>
  <c r="Q178" i="1"/>
  <c r="O178" i="1"/>
  <c r="P182" i="1"/>
  <c r="M182" i="1"/>
  <c r="Q182" i="1"/>
  <c r="O182" i="1"/>
  <c r="P146" i="1"/>
  <c r="R147" i="1"/>
  <c r="P150" i="1"/>
  <c r="R151" i="1"/>
  <c r="P154" i="1"/>
  <c r="R155" i="1"/>
  <c r="Q158" i="1"/>
  <c r="G160" i="1"/>
  <c r="G162" i="1"/>
  <c r="G164" i="1"/>
  <c r="G166" i="1"/>
  <c r="G168" i="1"/>
  <c r="G170" i="1"/>
  <c r="G172" i="1"/>
  <c r="G174" i="1"/>
  <c r="G176" i="1"/>
  <c r="G178" i="1"/>
  <c r="G180" i="1"/>
  <c r="G182" i="1"/>
  <c r="G184" i="1"/>
  <c r="M196" i="1"/>
  <c r="Q196" i="1"/>
  <c r="P196" i="1"/>
  <c r="O196" i="1"/>
  <c r="R239" i="1"/>
  <c r="G239" i="1"/>
  <c r="F239" i="1"/>
  <c r="M144" i="1"/>
  <c r="Q146" i="1"/>
  <c r="M148" i="1"/>
  <c r="Q150" i="1"/>
  <c r="M152" i="1"/>
  <c r="Q154" i="1"/>
  <c r="M156" i="1"/>
  <c r="M159" i="1"/>
  <c r="R187" i="1"/>
  <c r="G187" i="1"/>
  <c r="F187" i="1"/>
  <c r="M187" i="1" s="1"/>
  <c r="R191" i="1"/>
  <c r="G191" i="1"/>
  <c r="F191" i="1"/>
  <c r="R207" i="1"/>
  <c r="G207" i="1"/>
  <c r="F207" i="1"/>
  <c r="R223" i="1"/>
  <c r="G223" i="1"/>
  <c r="F223" i="1"/>
  <c r="O159" i="1"/>
  <c r="R160" i="1"/>
  <c r="R162" i="1"/>
  <c r="R164" i="1"/>
  <c r="R166" i="1"/>
  <c r="R168" i="1"/>
  <c r="R170" i="1"/>
  <c r="R172" i="1"/>
  <c r="R174" i="1"/>
  <c r="R176" i="1"/>
  <c r="R178" i="1"/>
  <c r="R180" i="1"/>
  <c r="R182" i="1"/>
  <c r="R184" i="1"/>
  <c r="M192" i="1"/>
  <c r="Q192" i="1"/>
  <c r="P192" i="1"/>
  <c r="O192" i="1"/>
  <c r="G197" i="1"/>
  <c r="F197" i="1"/>
  <c r="R197" i="1"/>
  <c r="O156" i="1"/>
  <c r="P159" i="1"/>
  <c r="F161" i="1"/>
  <c r="R161" i="1"/>
  <c r="R163" i="1"/>
  <c r="F163" i="1"/>
  <c r="F165" i="1"/>
  <c r="R165" i="1"/>
  <c r="R167" i="1"/>
  <c r="F167" i="1"/>
  <c r="F169" i="1"/>
  <c r="R169" i="1"/>
  <c r="R171" i="1"/>
  <c r="F171" i="1"/>
  <c r="F173" i="1"/>
  <c r="R173" i="1"/>
  <c r="R175" i="1"/>
  <c r="F175" i="1"/>
  <c r="F177" i="1"/>
  <c r="R177" i="1"/>
  <c r="R179" i="1"/>
  <c r="F179" i="1"/>
  <c r="F181" i="1"/>
  <c r="R181" i="1"/>
  <c r="R183" i="1"/>
  <c r="F183" i="1"/>
  <c r="F185" i="1"/>
  <c r="R185" i="1"/>
  <c r="M188" i="1"/>
  <c r="Q188" i="1"/>
  <c r="P188" i="1"/>
  <c r="O188" i="1"/>
  <c r="R211" i="1"/>
  <c r="G211" i="1"/>
  <c r="F211" i="1"/>
  <c r="R227" i="1"/>
  <c r="G227" i="1"/>
  <c r="F227" i="1"/>
  <c r="P144" i="1"/>
  <c r="F147" i="1"/>
  <c r="H119" i="1" s="1"/>
  <c r="P148" i="1"/>
  <c r="F151" i="1"/>
  <c r="P152" i="1"/>
  <c r="F155" i="1"/>
  <c r="P156" i="1"/>
  <c r="M158" i="1"/>
  <c r="G161" i="1"/>
  <c r="G163" i="1"/>
  <c r="G165" i="1"/>
  <c r="G167" i="1"/>
  <c r="G169" i="1"/>
  <c r="G171" i="1"/>
  <c r="G173" i="1"/>
  <c r="G175" i="1"/>
  <c r="G177" i="1"/>
  <c r="G179" i="1"/>
  <c r="G181" i="1"/>
  <c r="G183" i="1"/>
  <c r="G185" i="1"/>
  <c r="G193" i="1"/>
  <c r="F193" i="1"/>
  <c r="R193" i="1"/>
  <c r="R199" i="1"/>
  <c r="G199" i="1"/>
  <c r="F199" i="1"/>
  <c r="M146" i="1"/>
  <c r="M150" i="1"/>
  <c r="M154" i="1"/>
  <c r="R159" i="1"/>
  <c r="G189" i="1"/>
  <c r="F189" i="1"/>
  <c r="R189" i="1"/>
  <c r="R215" i="1"/>
  <c r="G215" i="1"/>
  <c r="F215" i="1"/>
  <c r="R231" i="1"/>
  <c r="G231" i="1"/>
  <c r="F231" i="1"/>
  <c r="Q186" i="1"/>
  <c r="P186" i="1"/>
  <c r="M186" i="1"/>
  <c r="O186" i="1"/>
  <c r="Q190" i="1"/>
  <c r="P190" i="1"/>
  <c r="M190" i="1"/>
  <c r="O190" i="1"/>
  <c r="R195" i="1"/>
  <c r="G195" i="1"/>
  <c r="F195" i="1"/>
  <c r="R203" i="1"/>
  <c r="G203" i="1"/>
  <c r="F203" i="1"/>
  <c r="R219" i="1"/>
  <c r="G219" i="1"/>
  <c r="F219" i="1"/>
  <c r="R235" i="1"/>
  <c r="G235" i="1"/>
  <c r="F235" i="1"/>
  <c r="P200" i="1"/>
  <c r="R201" i="1"/>
  <c r="P204" i="1"/>
  <c r="R205" i="1"/>
  <c r="P208" i="1"/>
  <c r="R209" i="1"/>
  <c r="P212" i="1"/>
  <c r="R213" i="1"/>
  <c r="P216" i="1"/>
  <c r="R217" i="1"/>
  <c r="P220" i="1"/>
  <c r="R221" i="1"/>
  <c r="P224" i="1"/>
  <c r="R225" i="1"/>
  <c r="P228" i="1"/>
  <c r="R229" i="1"/>
  <c r="P232" i="1"/>
  <c r="R233" i="1"/>
  <c r="P236" i="1"/>
  <c r="R237" i="1"/>
  <c r="P240" i="1"/>
  <c r="R241" i="1"/>
  <c r="M194" i="1"/>
  <c r="M198" i="1"/>
  <c r="Q200" i="1"/>
  <c r="M202" i="1"/>
  <c r="Q204" i="1"/>
  <c r="M206" i="1"/>
  <c r="Q208" i="1"/>
  <c r="M210" i="1"/>
  <c r="Q212" i="1"/>
  <c r="M214" i="1"/>
  <c r="Q216" i="1"/>
  <c r="M218" i="1"/>
  <c r="Q220" i="1"/>
  <c r="M222" i="1"/>
  <c r="Q224" i="1"/>
  <c r="M226" i="1"/>
  <c r="Q228" i="1"/>
  <c r="M230" i="1"/>
  <c r="Q232" i="1"/>
  <c r="M234" i="1"/>
  <c r="Q236" i="1"/>
  <c r="M238" i="1"/>
  <c r="Q240" i="1"/>
  <c r="O242" i="1"/>
  <c r="P194" i="1"/>
  <c r="P198" i="1"/>
  <c r="F201" i="1"/>
  <c r="P202" i="1"/>
  <c r="F205" i="1"/>
  <c r="P206" i="1"/>
  <c r="F209" i="1"/>
  <c r="P210" i="1"/>
  <c r="F213" i="1"/>
  <c r="P214" i="1"/>
  <c r="F217" i="1"/>
  <c r="P218" i="1"/>
  <c r="F221" i="1"/>
  <c r="P222" i="1"/>
  <c r="F225" i="1"/>
  <c r="P226" i="1"/>
  <c r="F229" i="1"/>
  <c r="P230" i="1"/>
  <c r="F233" i="1"/>
  <c r="P234" i="1"/>
  <c r="F237" i="1"/>
  <c r="P238" i="1"/>
  <c r="F241" i="1"/>
  <c r="P242" i="1"/>
  <c r="Q203" i="1" l="1"/>
  <c r="P203" i="1"/>
  <c r="O203" i="1"/>
  <c r="M203" i="1"/>
  <c r="Q155" i="1"/>
  <c r="P155" i="1"/>
  <c r="O155" i="1"/>
  <c r="M155" i="1"/>
  <c r="H102" i="1"/>
  <c r="H94" i="1"/>
  <c r="H86" i="1"/>
  <c r="J71" i="1"/>
  <c r="H63" i="1"/>
  <c r="H57" i="1"/>
  <c r="H49" i="1"/>
  <c r="H41" i="1"/>
  <c r="H33" i="1"/>
  <c r="H25" i="1"/>
  <c r="H17" i="1"/>
  <c r="H9" i="1"/>
  <c r="H65" i="1"/>
  <c r="I77" i="1"/>
  <c r="J84" i="1"/>
  <c r="I99" i="1"/>
  <c r="J78" i="1"/>
  <c r="I94" i="1"/>
  <c r="K94" i="1" s="1"/>
  <c r="L94" i="1" s="1"/>
  <c r="M94" i="1" s="1"/>
  <c r="J87" i="1"/>
  <c r="J97" i="1"/>
  <c r="J109" i="1"/>
  <c r="I123" i="1"/>
  <c r="H120" i="1"/>
  <c r="H128" i="1"/>
  <c r="J136" i="1"/>
  <c r="P233" i="1"/>
  <c r="O233" i="1"/>
  <c r="M233" i="1"/>
  <c r="Q233" i="1"/>
  <c r="P217" i="1"/>
  <c r="O217" i="1"/>
  <c r="M217" i="1"/>
  <c r="Q217" i="1"/>
  <c r="P201" i="1"/>
  <c r="O201" i="1"/>
  <c r="M201" i="1"/>
  <c r="Q201" i="1"/>
  <c r="Q215" i="1"/>
  <c r="P215" i="1"/>
  <c r="O215" i="1"/>
  <c r="M215" i="1"/>
  <c r="Q211" i="1"/>
  <c r="P211" i="1"/>
  <c r="O211" i="1"/>
  <c r="M211" i="1"/>
  <c r="Q185" i="1"/>
  <c r="P185" i="1"/>
  <c r="O185" i="1"/>
  <c r="M185" i="1"/>
  <c r="Q177" i="1"/>
  <c r="P177" i="1"/>
  <c r="O177" i="1"/>
  <c r="M177" i="1"/>
  <c r="Q169" i="1"/>
  <c r="P169" i="1"/>
  <c r="O169" i="1"/>
  <c r="M169" i="1"/>
  <c r="Q161" i="1"/>
  <c r="P161" i="1"/>
  <c r="O161" i="1"/>
  <c r="M161" i="1"/>
  <c r="Q223" i="1"/>
  <c r="P223" i="1"/>
  <c r="O223" i="1"/>
  <c r="M223" i="1"/>
  <c r="Q139" i="1"/>
  <c r="O139" i="1"/>
  <c r="P139" i="1"/>
  <c r="H116" i="1"/>
  <c r="H107" i="1"/>
  <c r="H99" i="1"/>
  <c r="H91" i="1"/>
  <c r="H115" i="1"/>
  <c r="H56" i="1"/>
  <c r="H48" i="1"/>
  <c r="H40" i="1"/>
  <c r="H32" i="1"/>
  <c r="H24" i="1"/>
  <c r="H16" i="1"/>
  <c r="H8" i="1"/>
  <c r="H76" i="1"/>
  <c r="H72" i="1"/>
  <c r="H71" i="1"/>
  <c r="J62" i="1"/>
  <c r="I101" i="1"/>
  <c r="H117" i="1"/>
  <c r="J79" i="1"/>
  <c r="I96" i="1"/>
  <c r="H113" i="1"/>
  <c r="J88" i="1"/>
  <c r="J98" i="1"/>
  <c r="J117" i="1"/>
  <c r="I126" i="1"/>
  <c r="I134" i="1"/>
  <c r="J137" i="1"/>
  <c r="Q235" i="1"/>
  <c r="P235" i="1"/>
  <c r="O235" i="1"/>
  <c r="M235" i="1"/>
  <c r="Q151" i="1"/>
  <c r="P151" i="1"/>
  <c r="O151" i="1"/>
  <c r="M151" i="1"/>
  <c r="Q183" i="1"/>
  <c r="P183" i="1"/>
  <c r="O183" i="1"/>
  <c r="M183" i="1"/>
  <c r="Q175" i="1"/>
  <c r="P175" i="1"/>
  <c r="O175" i="1"/>
  <c r="M175" i="1"/>
  <c r="Q167" i="1"/>
  <c r="P167" i="1"/>
  <c r="O167" i="1"/>
  <c r="M167" i="1"/>
  <c r="O187" i="1"/>
  <c r="Q187" i="1"/>
  <c r="P187" i="1"/>
  <c r="Q143" i="1"/>
  <c r="O143" i="1"/>
  <c r="M143" i="1"/>
  <c r="P143" i="1"/>
  <c r="H108" i="1"/>
  <c r="H100" i="1"/>
  <c r="H92" i="1"/>
  <c r="I80" i="1"/>
  <c r="H55" i="1"/>
  <c r="H47" i="1"/>
  <c r="H39" i="1"/>
  <c r="H31" i="1"/>
  <c r="H23" i="1"/>
  <c r="H15" i="1"/>
  <c r="I87" i="1"/>
  <c r="I103" i="1"/>
  <c r="H114" i="1"/>
  <c r="J80" i="1"/>
  <c r="I98" i="1"/>
  <c r="I115" i="1"/>
  <c r="J89" i="1"/>
  <c r="J99" i="1"/>
  <c r="K99" i="1" s="1"/>
  <c r="L99" i="1" s="1"/>
  <c r="M99" i="1" s="1"/>
  <c r="I137" i="1"/>
  <c r="K137" i="1" s="1"/>
  <c r="J110" i="1"/>
  <c r="I62" i="1"/>
  <c r="P213" i="1"/>
  <c r="O213" i="1"/>
  <c r="M213" i="1"/>
  <c r="Q213" i="1"/>
  <c r="P195" i="1"/>
  <c r="O195" i="1"/>
  <c r="Q195" i="1"/>
  <c r="M195" i="1"/>
  <c r="P199" i="1"/>
  <c r="O199" i="1"/>
  <c r="Q199" i="1"/>
  <c r="M199" i="1"/>
  <c r="H105" i="1"/>
  <c r="H97" i="1"/>
  <c r="H89" i="1"/>
  <c r="I76" i="1"/>
  <c r="K76" i="1" s="1"/>
  <c r="L76" i="1" s="1"/>
  <c r="M76" i="1" s="1"/>
  <c r="H68" i="1"/>
  <c r="H61" i="1"/>
  <c r="H54" i="1"/>
  <c r="H46" i="1"/>
  <c r="H38" i="1"/>
  <c r="H30" i="1"/>
  <c r="H22" i="1"/>
  <c r="H14" i="1"/>
  <c r="H7" i="1"/>
  <c r="H75" i="1"/>
  <c r="I71" i="1"/>
  <c r="K71" i="1" s="1"/>
  <c r="L71" i="1" s="1"/>
  <c r="M71" i="1" s="1"/>
  <c r="I70" i="1"/>
  <c r="J60" i="1"/>
  <c r="I89" i="1"/>
  <c r="K89" i="1" s="1"/>
  <c r="L89" i="1" s="1"/>
  <c r="M89" i="1" s="1"/>
  <c r="I105" i="1"/>
  <c r="K105" i="1" s="1"/>
  <c r="L105" i="1" s="1"/>
  <c r="M105" i="1" s="1"/>
  <c r="J81" i="1"/>
  <c r="H112" i="1"/>
  <c r="I100" i="1"/>
  <c r="K100" i="1" s="1"/>
  <c r="L100" i="1" s="1"/>
  <c r="M100" i="1" s="1"/>
  <c r="H84" i="1"/>
  <c r="J90" i="1"/>
  <c r="J101" i="1"/>
  <c r="H123" i="1"/>
  <c r="H136" i="1"/>
  <c r="I133" i="1"/>
  <c r="I119" i="1"/>
  <c r="P229" i="1"/>
  <c r="O229" i="1"/>
  <c r="M229" i="1"/>
  <c r="Q229" i="1"/>
  <c r="Q147" i="1"/>
  <c r="P147" i="1"/>
  <c r="O147" i="1"/>
  <c r="M147" i="1"/>
  <c r="Q207" i="1"/>
  <c r="P207" i="1"/>
  <c r="O207" i="1"/>
  <c r="M207" i="1"/>
  <c r="H106" i="1"/>
  <c r="K98" i="1"/>
  <c r="L98" i="1" s="1"/>
  <c r="M98" i="1" s="1"/>
  <c r="H98" i="1"/>
  <c r="H90" i="1"/>
  <c r="I75" i="1"/>
  <c r="K75" i="1" s="1"/>
  <c r="L75" i="1" s="1"/>
  <c r="M75" i="1" s="1"/>
  <c r="H53" i="1"/>
  <c r="H45" i="1"/>
  <c r="H37" i="1"/>
  <c r="H29" i="1"/>
  <c r="H21" i="1"/>
  <c r="H13" i="1"/>
  <c r="J70" i="1"/>
  <c r="I91" i="1"/>
  <c r="K91" i="1" s="1"/>
  <c r="L91" i="1" s="1"/>
  <c r="M91" i="1" s="1"/>
  <c r="I107" i="1"/>
  <c r="K107" i="1" s="1"/>
  <c r="L107" i="1" s="1"/>
  <c r="M107" i="1" s="1"/>
  <c r="I118" i="1"/>
  <c r="J82" i="1"/>
  <c r="I114" i="1"/>
  <c r="J86" i="1"/>
  <c r="I102" i="1"/>
  <c r="K102" i="1" s="1"/>
  <c r="L102" i="1" s="1"/>
  <c r="M102" i="1" s="1"/>
  <c r="J91" i="1"/>
  <c r="J103" i="1"/>
  <c r="H127" i="1"/>
  <c r="J123" i="1"/>
  <c r="I112" i="1"/>
  <c r="I125" i="1"/>
  <c r="K125" i="1" s="1"/>
  <c r="P241" i="1"/>
  <c r="O241" i="1"/>
  <c r="M241" i="1"/>
  <c r="Q241" i="1"/>
  <c r="P225" i="1"/>
  <c r="O225" i="1"/>
  <c r="M225" i="1"/>
  <c r="Q225" i="1"/>
  <c r="P209" i="1"/>
  <c r="O209" i="1"/>
  <c r="M209" i="1"/>
  <c r="Q209" i="1"/>
  <c r="Q219" i="1"/>
  <c r="P219" i="1"/>
  <c r="O219" i="1"/>
  <c r="M219" i="1"/>
  <c r="O189" i="1"/>
  <c r="Q189" i="1"/>
  <c r="P189" i="1"/>
  <c r="Q181" i="1"/>
  <c r="P181" i="1"/>
  <c r="O181" i="1"/>
  <c r="M181" i="1"/>
  <c r="Q173" i="1"/>
  <c r="P173" i="1"/>
  <c r="O173" i="1"/>
  <c r="M173" i="1"/>
  <c r="Q165" i="1"/>
  <c r="P165" i="1"/>
  <c r="O165" i="1"/>
  <c r="M165" i="1"/>
  <c r="P197" i="1"/>
  <c r="O197" i="1"/>
  <c r="Q197" i="1"/>
  <c r="M197" i="1"/>
  <c r="Q239" i="1"/>
  <c r="P239" i="1"/>
  <c r="O239" i="1"/>
  <c r="M239" i="1"/>
  <c r="M189" i="1"/>
  <c r="H103" i="1"/>
  <c r="K103" i="1"/>
  <c r="H95" i="1"/>
  <c r="H87" i="1"/>
  <c r="K87" i="1"/>
  <c r="H110" i="1"/>
  <c r="I74" i="1"/>
  <c r="H52" i="1"/>
  <c r="H44" i="1"/>
  <c r="H36" i="1"/>
  <c r="H28" i="1"/>
  <c r="H20" i="1"/>
  <c r="H12" i="1"/>
  <c r="H74" i="1"/>
  <c r="I67" i="1"/>
  <c r="J58" i="1"/>
  <c r="I93" i="1"/>
  <c r="I109" i="1"/>
  <c r="J119" i="1"/>
  <c r="J83" i="1"/>
  <c r="I86" i="1"/>
  <c r="K86" i="1" s="1"/>
  <c r="L86" i="1" s="1"/>
  <c r="M86" i="1" s="1"/>
  <c r="I88" i="1"/>
  <c r="K88" i="1" s="1"/>
  <c r="L88" i="1" s="1"/>
  <c r="M88" i="1" s="1"/>
  <c r="I106" i="1"/>
  <c r="K106" i="1" s="1"/>
  <c r="L106" i="1" s="1"/>
  <c r="M106" i="1" s="1"/>
  <c r="J93" i="1"/>
  <c r="J104" i="1"/>
  <c r="I132" i="1"/>
  <c r="J127" i="1"/>
  <c r="I120" i="1"/>
  <c r="H134" i="1"/>
  <c r="H77" i="1"/>
  <c r="Q231" i="1"/>
  <c r="P231" i="1"/>
  <c r="O231" i="1"/>
  <c r="M231" i="1"/>
  <c r="Q227" i="1"/>
  <c r="P227" i="1"/>
  <c r="O227" i="1"/>
  <c r="M227" i="1"/>
  <c r="Q179" i="1"/>
  <c r="P179" i="1"/>
  <c r="O179" i="1"/>
  <c r="M179" i="1"/>
  <c r="Q171" i="1"/>
  <c r="P171" i="1"/>
  <c r="O171" i="1"/>
  <c r="M171" i="1"/>
  <c r="Q163" i="1"/>
  <c r="P163" i="1"/>
  <c r="O163" i="1"/>
  <c r="M163" i="1"/>
  <c r="H109" i="1"/>
  <c r="K109" i="1"/>
  <c r="L109" i="1" s="1"/>
  <c r="M109" i="1" s="1"/>
  <c r="H104" i="1"/>
  <c r="H96" i="1"/>
  <c r="H88" i="1"/>
  <c r="I73" i="1"/>
  <c r="I65" i="1"/>
  <c r="H59" i="1"/>
  <c r="I58" i="1"/>
  <c r="J130" i="1"/>
  <c r="I117" i="1"/>
  <c r="K117" i="1" s="1"/>
  <c r="L117" i="1" s="1"/>
  <c r="M117" i="1" s="1"/>
  <c r="J125" i="1"/>
  <c r="J120" i="1"/>
  <c r="H125" i="1"/>
  <c r="H133" i="1"/>
  <c r="H121" i="1"/>
  <c r="J124" i="1"/>
  <c r="J107" i="1"/>
  <c r="J46" i="1"/>
  <c r="J54" i="1"/>
  <c r="J68" i="1"/>
  <c r="I66" i="1"/>
  <c r="I60" i="1"/>
  <c r="J15" i="1"/>
  <c r="J23" i="1"/>
  <c r="J31" i="1"/>
  <c r="J39" i="1"/>
  <c r="J47" i="1"/>
  <c r="J55" i="1"/>
  <c r="J63" i="1"/>
  <c r="I79" i="1"/>
  <c r="J66" i="1"/>
  <c r="I64" i="1"/>
  <c r="J135" i="1"/>
  <c r="H132" i="1"/>
  <c r="J134" i="1"/>
  <c r="I128" i="1"/>
  <c r="K128" i="1" s="1"/>
  <c r="I131" i="1"/>
  <c r="K131" i="1" s="1"/>
  <c r="L131" i="1" s="1"/>
  <c r="M131" i="1" s="1"/>
  <c r="H131" i="1"/>
  <c r="J122" i="1"/>
  <c r="H126" i="1"/>
  <c r="H130" i="1"/>
  <c r="I116" i="1"/>
  <c r="J129" i="1"/>
  <c r="I129" i="1"/>
  <c r="H129" i="1"/>
  <c r="J113" i="1"/>
  <c r="I121" i="1"/>
  <c r="I127" i="1"/>
  <c r="K127" i="1" s="1"/>
  <c r="L127" i="1" s="1"/>
  <c r="M127" i="1" s="1"/>
  <c r="J128" i="1"/>
  <c r="J102" i="1"/>
  <c r="J94" i="1"/>
  <c r="I111" i="1"/>
  <c r="J85" i="1"/>
  <c r="I108" i="1"/>
  <c r="K108" i="1" s="1"/>
  <c r="L108" i="1" s="1"/>
  <c r="M108" i="1" s="1"/>
  <c r="J27" i="1"/>
  <c r="J35" i="1"/>
  <c r="J43" i="1"/>
  <c r="J51" i="1"/>
  <c r="J59" i="1"/>
  <c r="H69" i="1"/>
  <c r="I78" i="1"/>
  <c r="J131" i="1"/>
  <c r="J118" i="1"/>
  <c r="J126" i="1"/>
  <c r="H137" i="1"/>
  <c r="I136" i="1"/>
  <c r="K136" i="1" s="1"/>
  <c r="L136" i="1" s="1"/>
  <c r="M136" i="1" s="1"/>
  <c r="I122" i="1"/>
  <c r="K122" i="1" s="1"/>
  <c r="L122" i="1" s="1"/>
  <c r="M122" i="1" s="1"/>
  <c r="H122" i="1"/>
  <c r="L125" i="1"/>
  <c r="M125" i="1" s="1"/>
  <c r="J108" i="1"/>
  <c r="J100" i="1"/>
  <c r="J92" i="1"/>
  <c r="J115" i="1"/>
  <c r="I104" i="1"/>
  <c r="K104" i="1" s="1"/>
  <c r="L104" i="1" s="1"/>
  <c r="M104" i="1" s="1"/>
  <c r="H51" i="1"/>
  <c r="H43" i="1"/>
  <c r="H35" i="1"/>
  <c r="H27" i="1"/>
  <c r="H19" i="1"/>
  <c r="H11" i="1"/>
  <c r="K80" i="1"/>
  <c r="L80" i="1" s="1"/>
  <c r="M80" i="1" s="1"/>
  <c r="H80" i="1"/>
  <c r="J67" i="1"/>
  <c r="I85" i="1"/>
  <c r="K85" i="1" s="1"/>
  <c r="L85" i="1" s="1"/>
  <c r="M85" i="1" s="1"/>
  <c r="I95" i="1"/>
  <c r="K95" i="1" s="1"/>
  <c r="L95" i="1" s="1"/>
  <c r="M95" i="1" s="1"/>
  <c r="J111" i="1"/>
  <c r="J76" i="1"/>
  <c r="J112" i="1"/>
  <c r="I90" i="1"/>
  <c r="K90" i="1" s="1"/>
  <c r="L90" i="1" s="1"/>
  <c r="M90" i="1" s="1"/>
  <c r="I110" i="1"/>
  <c r="K110" i="1" s="1"/>
  <c r="L110" i="1" s="1"/>
  <c r="M110" i="1" s="1"/>
  <c r="I113" i="1"/>
  <c r="J95" i="1"/>
  <c r="J105" i="1"/>
  <c r="I135" i="1"/>
  <c r="K135" i="1" s="1"/>
  <c r="L135" i="1" s="1"/>
  <c r="M135" i="1" s="1"/>
  <c r="L128" i="1"/>
  <c r="M128" i="1" s="1"/>
  <c r="J121" i="1"/>
  <c r="L137" i="1"/>
  <c r="M137" i="1" s="1"/>
  <c r="H135" i="1"/>
  <c r="P237" i="1"/>
  <c r="O237" i="1"/>
  <c r="M237" i="1"/>
  <c r="Q237" i="1"/>
  <c r="P221" i="1"/>
  <c r="O221" i="1"/>
  <c r="M221" i="1"/>
  <c r="Q221" i="1"/>
  <c r="P205" i="1"/>
  <c r="O205" i="1"/>
  <c r="M205" i="1"/>
  <c r="Q205" i="1"/>
  <c r="O193" i="1"/>
  <c r="Q193" i="1"/>
  <c r="P193" i="1"/>
  <c r="M193" i="1"/>
  <c r="P191" i="1"/>
  <c r="O191" i="1"/>
  <c r="Q191" i="1"/>
  <c r="M191" i="1"/>
  <c r="M139" i="1"/>
  <c r="H101" i="1"/>
  <c r="K101" i="1"/>
  <c r="L101" i="1" s="1"/>
  <c r="M101" i="1" s="1"/>
  <c r="H93" i="1"/>
  <c r="K93" i="1"/>
  <c r="L93" i="1" s="1"/>
  <c r="M93" i="1" s="1"/>
  <c r="H85" i="1"/>
  <c r="I72" i="1"/>
  <c r="K72" i="1" s="1"/>
  <c r="L72" i="1" s="1"/>
  <c r="M72" i="1" s="1"/>
  <c r="H50" i="1"/>
  <c r="H42" i="1"/>
  <c r="H34" i="1"/>
  <c r="H26" i="1"/>
  <c r="H18" i="1"/>
  <c r="H10" i="1"/>
  <c r="H73" i="1"/>
  <c r="I81" i="1"/>
  <c r="J64" i="1"/>
  <c r="I97" i="1"/>
  <c r="K97" i="1" s="1"/>
  <c r="L97" i="1" s="1"/>
  <c r="M97" i="1" s="1"/>
  <c r="J77" i="1"/>
  <c r="K77" i="1" s="1"/>
  <c r="L77" i="1" s="1"/>
  <c r="M77" i="1" s="1"/>
  <c r="L87" i="1"/>
  <c r="M87" i="1" s="1"/>
  <c r="L103" i="1"/>
  <c r="M103" i="1" s="1"/>
  <c r="J114" i="1"/>
  <c r="I92" i="1"/>
  <c r="K92" i="1" s="1"/>
  <c r="L92" i="1" s="1"/>
  <c r="M92" i="1" s="1"/>
  <c r="I84" i="1"/>
  <c r="K84" i="1" s="1"/>
  <c r="L84" i="1" s="1"/>
  <c r="M84" i="1" s="1"/>
  <c r="J96" i="1"/>
  <c r="K96" i="1" s="1"/>
  <c r="L96" i="1" s="1"/>
  <c r="M96" i="1" s="1"/>
  <c r="J106" i="1"/>
  <c r="J116" i="1"/>
  <c r="I130" i="1"/>
  <c r="K130" i="1" s="1"/>
  <c r="L130" i="1" s="1"/>
  <c r="M130" i="1" s="1"/>
  <c r="H124" i="1"/>
  <c r="J132" i="1"/>
  <c r="J69" i="1"/>
  <c r="I82" i="1"/>
  <c r="H66" i="1"/>
  <c r="J52" i="1"/>
  <c r="J44" i="1"/>
  <c r="J36" i="1"/>
  <c r="J28" i="1"/>
  <c r="J20" i="1"/>
  <c r="J12" i="1"/>
  <c r="J65" i="1"/>
  <c r="H62" i="1"/>
  <c r="K62" i="1"/>
  <c r="L62" i="1" s="1"/>
  <c r="M62" i="1" s="1"/>
  <c r="J19" i="1"/>
  <c r="J11" i="1"/>
  <c r="J75" i="1"/>
  <c r="I55" i="1"/>
  <c r="K55" i="1" s="1"/>
  <c r="I51" i="1"/>
  <c r="K51" i="1" s="1"/>
  <c r="L51" i="1" s="1"/>
  <c r="M51" i="1" s="1"/>
  <c r="I47" i="1"/>
  <c r="K47" i="1" s="1"/>
  <c r="I43" i="1"/>
  <c r="K43" i="1" s="1"/>
  <c r="L43" i="1" s="1"/>
  <c r="M43" i="1" s="1"/>
  <c r="I39" i="1"/>
  <c r="K39" i="1" s="1"/>
  <c r="I35" i="1"/>
  <c r="K35" i="1" s="1"/>
  <c r="L35" i="1" s="1"/>
  <c r="M35" i="1" s="1"/>
  <c r="I31" i="1"/>
  <c r="K31" i="1" s="1"/>
  <c r="I27" i="1"/>
  <c r="K27" i="1" s="1"/>
  <c r="L27" i="1" s="1"/>
  <c r="M27" i="1" s="1"/>
  <c r="I23" i="1"/>
  <c r="K23" i="1" s="1"/>
  <c r="I19" i="1"/>
  <c r="I15" i="1"/>
  <c r="K15" i="1" s="1"/>
  <c r="L15" i="1" s="1"/>
  <c r="M15" i="1" s="1"/>
  <c r="I11" i="1"/>
  <c r="K11" i="1" s="1"/>
  <c r="L11" i="1" s="1"/>
  <c r="M11" i="1" s="1"/>
  <c r="I7" i="1"/>
  <c r="I124" i="1"/>
  <c r="K124" i="1" s="1"/>
  <c r="L124" i="1" s="1"/>
  <c r="M124" i="1" s="1"/>
  <c r="J133" i="1"/>
  <c r="K81" i="1"/>
  <c r="L81" i="1" s="1"/>
  <c r="M81" i="1" s="1"/>
  <c r="H81" i="1"/>
  <c r="K67" i="1"/>
  <c r="L67" i="1" s="1"/>
  <c r="M67" i="1" s="1"/>
  <c r="H67" i="1"/>
  <c r="I69" i="1"/>
  <c r="K69" i="1" s="1"/>
  <c r="L69" i="1" s="1"/>
  <c r="M69" i="1" s="1"/>
  <c r="L55" i="1"/>
  <c r="M55" i="1" s="1"/>
  <c r="L47" i="1"/>
  <c r="M47" i="1" s="1"/>
  <c r="L39" i="1"/>
  <c r="M39" i="1" s="1"/>
  <c r="L31" i="1"/>
  <c r="M31" i="1" s="1"/>
  <c r="L23" i="1"/>
  <c r="M23" i="1" s="1"/>
  <c r="J50" i="1"/>
  <c r="J42" i="1"/>
  <c r="J34" i="1"/>
  <c r="J26" i="1"/>
  <c r="J18" i="1"/>
  <c r="J10" i="1"/>
  <c r="J74" i="1"/>
  <c r="K74" i="1" s="1"/>
  <c r="L74" i="1" s="1"/>
  <c r="M74" i="1" s="1"/>
  <c r="I63" i="1"/>
  <c r="K63" i="1" s="1"/>
  <c r="L63" i="1" s="1"/>
  <c r="M63" i="1" s="1"/>
  <c r="I83" i="1"/>
  <c r="J57" i="1"/>
  <c r="J49" i="1"/>
  <c r="J41" i="1"/>
  <c r="J33" i="1"/>
  <c r="J25" i="1"/>
  <c r="J17" i="1"/>
  <c r="J9" i="1"/>
  <c r="J73" i="1"/>
  <c r="K73" i="1" s="1"/>
  <c r="L73" i="1" s="1"/>
  <c r="M73" i="1" s="1"/>
  <c r="I61" i="1"/>
  <c r="K61" i="1" s="1"/>
  <c r="L61" i="1" s="1"/>
  <c r="M61" i="1" s="1"/>
  <c r="I54" i="1"/>
  <c r="K54" i="1" s="1"/>
  <c r="L54" i="1" s="1"/>
  <c r="M54" i="1" s="1"/>
  <c r="I50" i="1"/>
  <c r="K50" i="1" s="1"/>
  <c r="I46" i="1"/>
  <c r="K46" i="1" s="1"/>
  <c r="L46" i="1" s="1"/>
  <c r="M46" i="1" s="1"/>
  <c r="I42" i="1"/>
  <c r="K42" i="1" s="1"/>
  <c r="I38" i="1"/>
  <c r="I34" i="1"/>
  <c r="K34" i="1" s="1"/>
  <c r="I30" i="1"/>
  <c r="I26" i="1"/>
  <c r="K26" i="1" s="1"/>
  <c r="I22" i="1"/>
  <c r="I18" i="1"/>
  <c r="K18" i="1" s="1"/>
  <c r="I14" i="1"/>
  <c r="I10" i="1"/>
  <c r="K10" i="1" s="1"/>
  <c r="L10" i="1" s="1"/>
  <c r="M10" i="1" s="1"/>
  <c r="H60" i="1"/>
  <c r="K60" i="1"/>
  <c r="L60" i="1" s="1"/>
  <c r="M60" i="1" s="1"/>
  <c r="K82" i="1"/>
  <c r="L82" i="1" s="1"/>
  <c r="M82" i="1" s="1"/>
  <c r="H82" i="1"/>
  <c r="J56" i="1"/>
  <c r="J48" i="1"/>
  <c r="J40" i="1"/>
  <c r="J32" i="1"/>
  <c r="J24" i="1"/>
  <c r="J16" i="1"/>
  <c r="K83" i="1"/>
  <c r="L83" i="1" s="1"/>
  <c r="M83" i="1" s="1"/>
  <c r="H83" i="1"/>
  <c r="J72" i="1"/>
  <c r="I59" i="1"/>
  <c r="K59" i="1" s="1"/>
  <c r="L59" i="1" s="1"/>
  <c r="M59" i="1" s="1"/>
  <c r="I57" i="1"/>
  <c r="I53" i="1"/>
  <c r="I49" i="1"/>
  <c r="K49" i="1" s="1"/>
  <c r="L49" i="1" s="1"/>
  <c r="M49" i="1" s="1"/>
  <c r="I45" i="1"/>
  <c r="K45" i="1" s="1"/>
  <c r="L45" i="1" s="1"/>
  <c r="M45" i="1" s="1"/>
  <c r="I41" i="1"/>
  <c r="K41" i="1" s="1"/>
  <c r="L41" i="1" s="1"/>
  <c r="M41" i="1" s="1"/>
  <c r="I37" i="1"/>
  <c r="K37" i="1" s="1"/>
  <c r="L37" i="1" s="1"/>
  <c r="M37" i="1" s="1"/>
  <c r="I33" i="1"/>
  <c r="K33" i="1" s="1"/>
  <c r="L33" i="1" s="1"/>
  <c r="M33" i="1" s="1"/>
  <c r="I29" i="1"/>
  <c r="I25" i="1"/>
  <c r="I21" i="1"/>
  <c r="I17" i="1"/>
  <c r="K17" i="1" s="1"/>
  <c r="L17" i="1" s="1"/>
  <c r="M17" i="1" s="1"/>
  <c r="I13" i="1"/>
  <c r="I9" i="1"/>
  <c r="K9" i="1" s="1"/>
  <c r="L9" i="1" s="1"/>
  <c r="M9" i="1" s="1"/>
  <c r="K64" i="1"/>
  <c r="L64" i="1" s="1"/>
  <c r="M64" i="1" s="1"/>
  <c r="H64" i="1"/>
  <c r="J38" i="1"/>
  <c r="J30" i="1"/>
  <c r="J22" i="1"/>
  <c r="J14" i="1"/>
  <c r="I68" i="1"/>
  <c r="K68" i="1" s="1"/>
  <c r="L68" i="1" s="1"/>
  <c r="M68" i="1" s="1"/>
  <c r="K70" i="1"/>
  <c r="L70" i="1" s="1"/>
  <c r="M70" i="1" s="1"/>
  <c r="H70" i="1"/>
  <c r="H58" i="1"/>
  <c r="K58" i="1"/>
  <c r="L58" i="1" s="1"/>
  <c r="M58" i="1" s="1"/>
  <c r="J8" i="1"/>
  <c r="J7" i="1"/>
  <c r="L50" i="1"/>
  <c r="M50" i="1" s="1"/>
  <c r="L42" i="1"/>
  <c r="M42" i="1" s="1"/>
  <c r="L34" i="1"/>
  <c r="M34" i="1" s="1"/>
  <c r="L26" i="1"/>
  <c r="M26" i="1" s="1"/>
  <c r="L18" i="1"/>
  <c r="M18" i="1" s="1"/>
  <c r="K78" i="1"/>
  <c r="L78" i="1" s="1"/>
  <c r="M78" i="1" s="1"/>
  <c r="H78" i="1"/>
  <c r="J61" i="1"/>
  <c r="J53" i="1"/>
  <c r="J45" i="1"/>
  <c r="J37" i="1"/>
  <c r="J29" i="1"/>
  <c r="J21" i="1"/>
  <c r="J13" i="1"/>
  <c r="K79" i="1"/>
  <c r="L79" i="1" s="1"/>
  <c r="M79" i="1" s="1"/>
  <c r="H79" i="1"/>
  <c r="I56" i="1"/>
  <c r="K56" i="1" s="1"/>
  <c r="L56" i="1" s="1"/>
  <c r="M56" i="1" s="1"/>
  <c r="I52" i="1"/>
  <c r="K52" i="1" s="1"/>
  <c r="L52" i="1" s="1"/>
  <c r="M52" i="1" s="1"/>
  <c r="I48" i="1"/>
  <c r="K48" i="1" s="1"/>
  <c r="L48" i="1" s="1"/>
  <c r="M48" i="1" s="1"/>
  <c r="I44" i="1"/>
  <c r="K44" i="1" s="1"/>
  <c r="L44" i="1" s="1"/>
  <c r="M44" i="1" s="1"/>
  <c r="I40" i="1"/>
  <c r="K40" i="1" s="1"/>
  <c r="L40" i="1" s="1"/>
  <c r="M40" i="1" s="1"/>
  <c r="I36" i="1"/>
  <c r="K36" i="1" s="1"/>
  <c r="L36" i="1" s="1"/>
  <c r="M36" i="1" s="1"/>
  <c r="I32" i="1"/>
  <c r="I28" i="1"/>
  <c r="K28" i="1" s="1"/>
  <c r="L28" i="1" s="1"/>
  <c r="M28" i="1" s="1"/>
  <c r="I24" i="1"/>
  <c r="K24" i="1" s="1"/>
  <c r="L24" i="1" s="1"/>
  <c r="M24" i="1" s="1"/>
  <c r="I20" i="1"/>
  <c r="K20" i="1" s="1"/>
  <c r="L20" i="1" s="1"/>
  <c r="M20" i="1" s="1"/>
  <c r="I16" i="1"/>
  <c r="K16" i="1" s="1"/>
  <c r="L16" i="1" s="1"/>
  <c r="M16" i="1" s="1"/>
  <c r="I12" i="1"/>
  <c r="K12" i="1" s="1"/>
  <c r="L12" i="1" s="1"/>
  <c r="M12" i="1" s="1"/>
  <c r="I8" i="1"/>
  <c r="K8" i="1" s="1"/>
  <c r="L8" i="1" s="1"/>
  <c r="M8" i="1" s="1"/>
  <c r="K30" i="1" l="1"/>
  <c r="L30" i="1" s="1"/>
  <c r="M30" i="1" s="1"/>
  <c r="K116" i="1"/>
  <c r="L116" i="1" s="1"/>
  <c r="M116" i="1" s="1"/>
  <c r="K53" i="1"/>
  <c r="L53" i="1" s="1"/>
  <c r="M53" i="1" s="1"/>
  <c r="K118" i="1"/>
  <c r="L118" i="1" s="1"/>
  <c r="M118" i="1" s="1"/>
  <c r="K126" i="1"/>
  <c r="L126" i="1" s="1"/>
  <c r="M126" i="1" s="1"/>
  <c r="K13" i="1"/>
  <c r="L13" i="1" s="1"/>
  <c r="M13" i="1" s="1"/>
  <c r="K21" i="1"/>
  <c r="L21" i="1" s="1"/>
  <c r="M21" i="1" s="1"/>
  <c r="K32" i="1"/>
  <c r="L32" i="1" s="1"/>
  <c r="M32" i="1" s="1"/>
  <c r="K25" i="1"/>
  <c r="L25" i="1" s="1"/>
  <c r="M25" i="1" s="1"/>
  <c r="K57" i="1"/>
  <c r="L57" i="1" s="1"/>
  <c r="M57" i="1" s="1"/>
  <c r="K38" i="1"/>
  <c r="L38" i="1" s="1"/>
  <c r="M38" i="1" s="1"/>
  <c r="K113" i="1"/>
  <c r="L113" i="1" s="1"/>
  <c r="M113" i="1" s="1"/>
  <c r="K123" i="1"/>
  <c r="L123" i="1" s="1"/>
  <c r="M123" i="1" s="1"/>
  <c r="K29" i="1"/>
  <c r="L29" i="1" s="1"/>
  <c r="M29" i="1" s="1"/>
  <c r="K121" i="1"/>
  <c r="L121" i="1" s="1"/>
  <c r="M121" i="1" s="1"/>
  <c r="K115" i="1"/>
  <c r="L115" i="1" s="1"/>
  <c r="M115" i="1" s="1"/>
  <c r="K14" i="1"/>
  <c r="L14" i="1" s="1"/>
  <c r="M14" i="1" s="1"/>
  <c r="K7" i="1"/>
  <c r="L7" i="1" s="1"/>
  <c r="M7" i="1" s="1"/>
  <c r="K111" i="1"/>
  <c r="L111" i="1" s="1"/>
  <c r="M111" i="1" s="1"/>
  <c r="K65" i="1"/>
  <c r="L65" i="1" s="1"/>
  <c r="M65" i="1" s="1"/>
  <c r="K120" i="1"/>
  <c r="L120" i="1" s="1"/>
  <c r="M120" i="1" s="1"/>
  <c r="K112" i="1"/>
  <c r="L112" i="1" s="1"/>
  <c r="M112" i="1" s="1"/>
  <c r="K119" i="1"/>
  <c r="L119" i="1" s="1"/>
  <c r="M119" i="1" s="1"/>
  <c r="K133" i="1"/>
  <c r="L133" i="1" s="1"/>
  <c r="M133" i="1" s="1"/>
  <c r="K22" i="1"/>
  <c r="L22" i="1" s="1"/>
  <c r="M22" i="1" s="1"/>
  <c r="K129" i="1"/>
  <c r="L129" i="1" s="1"/>
  <c r="M129" i="1" s="1"/>
  <c r="K66" i="1"/>
  <c r="L66" i="1" s="1"/>
  <c r="M66" i="1" s="1"/>
  <c r="K132" i="1"/>
  <c r="L132" i="1" s="1"/>
  <c r="M132" i="1" s="1"/>
  <c r="K114" i="1"/>
  <c r="L114" i="1" s="1"/>
  <c r="M114" i="1" s="1"/>
  <c r="K19" i="1"/>
  <c r="L19" i="1" s="1"/>
  <c r="M19" i="1" s="1"/>
  <c r="K134" i="1"/>
  <c r="L134" i="1" s="1"/>
  <c r="M134" i="1" s="1"/>
  <c r="N41" i="1" l="1"/>
  <c r="O41" i="1" s="1"/>
  <c r="P41" i="1" s="1"/>
  <c r="Q41" i="1" s="1"/>
  <c r="N40" i="1"/>
  <c r="O40" i="1" s="1"/>
  <c r="P40" i="1" s="1"/>
  <c r="Q40" i="1" s="1"/>
  <c r="N39" i="1"/>
  <c r="O39" i="1" s="1"/>
  <c r="P39" i="1" s="1"/>
  <c r="Q39" i="1" s="1"/>
  <c r="N38" i="1"/>
  <c r="O38" i="1" s="1"/>
  <c r="P38" i="1" s="1"/>
  <c r="Q38" i="1" s="1"/>
  <c r="N37" i="1"/>
  <c r="O37" i="1" s="1"/>
  <c r="P37" i="1" s="1"/>
  <c r="Q37" i="1" s="1"/>
  <c r="N36" i="1"/>
  <c r="O36" i="1" s="1"/>
  <c r="P36" i="1" s="1"/>
  <c r="Q36" i="1" s="1"/>
  <c r="N35" i="1"/>
  <c r="O35" i="1" s="1"/>
  <c r="P35" i="1" s="1"/>
  <c r="Q35" i="1" s="1"/>
  <c r="N34" i="1"/>
  <c r="O34" i="1" s="1"/>
  <c r="P34" i="1" s="1"/>
  <c r="Q34" i="1" s="1"/>
  <c r="N33" i="1"/>
  <c r="O33" i="1" s="1"/>
  <c r="P33" i="1" s="1"/>
  <c r="Q33" i="1" s="1"/>
  <c r="N32" i="1"/>
  <c r="O32" i="1" s="1"/>
  <c r="P32" i="1" s="1"/>
  <c r="Q32" i="1" s="1"/>
  <c r="N31" i="1"/>
  <c r="O31" i="1" s="1"/>
  <c r="P31" i="1" s="1"/>
  <c r="Q31" i="1" s="1"/>
  <c r="N30" i="1"/>
  <c r="O30" i="1" s="1"/>
  <c r="P30" i="1" s="1"/>
  <c r="Q30" i="1" s="1"/>
  <c r="N29" i="1"/>
  <c r="O29" i="1" s="1"/>
  <c r="P29" i="1" s="1"/>
  <c r="Q29" i="1" s="1"/>
  <c r="N28" i="1"/>
  <c r="O28" i="1" s="1"/>
  <c r="P28" i="1" s="1"/>
  <c r="Q28" i="1" s="1"/>
  <c r="N27" i="1"/>
  <c r="O27" i="1" s="1"/>
  <c r="P27" i="1" s="1"/>
  <c r="Q27" i="1" s="1"/>
  <c r="N26" i="1"/>
  <c r="O26" i="1" s="1"/>
  <c r="P26" i="1" s="1"/>
  <c r="Q26" i="1" s="1"/>
  <c r="N25" i="1"/>
  <c r="O25" i="1" s="1"/>
  <c r="P25" i="1" s="1"/>
  <c r="Q25" i="1" s="1"/>
  <c r="N24" i="1"/>
  <c r="O24" i="1" s="1"/>
  <c r="P24" i="1" s="1"/>
  <c r="Q24" i="1" s="1"/>
  <c r="N23" i="1"/>
  <c r="O23" i="1" s="1"/>
  <c r="P23" i="1" s="1"/>
  <c r="Q23" i="1" s="1"/>
  <c r="N22" i="1"/>
  <c r="O22" i="1" s="1"/>
  <c r="P22" i="1" s="1"/>
  <c r="Q22" i="1" s="1"/>
  <c r="N21" i="1"/>
  <c r="O21" i="1" s="1"/>
  <c r="P21" i="1" s="1"/>
  <c r="Q21" i="1" s="1"/>
  <c r="N20" i="1"/>
  <c r="O20" i="1" s="1"/>
  <c r="P20" i="1" s="1"/>
  <c r="Q20" i="1" s="1"/>
  <c r="N19" i="1"/>
  <c r="O19" i="1" s="1"/>
  <c r="P19" i="1" s="1"/>
  <c r="Q19" i="1" s="1"/>
  <c r="N18" i="1"/>
  <c r="O18" i="1" s="1"/>
  <c r="P18" i="1" s="1"/>
  <c r="Q18" i="1" s="1"/>
  <c r="N17" i="1"/>
  <c r="O17" i="1" s="1"/>
  <c r="P17" i="1" s="1"/>
  <c r="Q17" i="1" s="1"/>
  <c r="N16" i="1"/>
  <c r="O16" i="1" s="1"/>
  <c r="P16" i="1" s="1"/>
  <c r="Q16" i="1" s="1"/>
  <c r="N15" i="1"/>
  <c r="O15" i="1" s="1"/>
  <c r="P15" i="1" s="1"/>
  <c r="Q15" i="1" s="1"/>
  <c r="N14" i="1"/>
  <c r="O14" i="1" s="1"/>
  <c r="P14" i="1" s="1"/>
  <c r="Q14" i="1" s="1"/>
  <c r="N13" i="1"/>
  <c r="O13" i="1" s="1"/>
  <c r="P13" i="1" s="1"/>
  <c r="Q13" i="1" s="1"/>
  <c r="N12" i="1"/>
  <c r="O12" i="1" s="1"/>
  <c r="P12" i="1" s="1"/>
  <c r="Q12" i="1" s="1"/>
  <c r="N11" i="1"/>
  <c r="O11" i="1" s="1"/>
  <c r="P11" i="1" s="1"/>
  <c r="Q11" i="1" s="1"/>
  <c r="N10" i="1"/>
  <c r="O10" i="1" s="1"/>
  <c r="P10" i="1" s="1"/>
  <c r="Q10" i="1" s="1"/>
  <c r="N9" i="1"/>
  <c r="O9" i="1" s="1"/>
  <c r="P9" i="1" s="1"/>
  <c r="Q9" i="1" s="1"/>
  <c r="N8" i="1"/>
  <c r="O8" i="1" s="1"/>
  <c r="P8" i="1" s="1"/>
  <c r="Q8" i="1" s="1"/>
  <c r="N7" i="1"/>
  <c r="N212" i="1"/>
  <c r="N225" i="1"/>
  <c r="N193" i="1"/>
  <c r="N161" i="1"/>
  <c r="N214" i="1"/>
  <c r="N231" i="1"/>
  <c r="N199" i="1"/>
  <c r="N167" i="1"/>
  <c r="N176" i="1"/>
  <c r="N160" i="1"/>
  <c r="N151" i="1"/>
  <c r="N144" i="1"/>
  <c r="N136" i="1"/>
  <c r="O136" i="1" s="1"/>
  <c r="P136" i="1" s="1"/>
  <c r="Q136" i="1" s="1"/>
  <c r="N128" i="1"/>
  <c r="O128" i="1" s="1"/>
  <c r="P128" i="1" s="1"/>
  <c r="Q128" i="1" s="1"/>
  <c r="N121" i="1"/>
  <c r="O121" i="1" s="1"/>
  <c r="P121" i="1" s="1"/>
  <c r="Q121" i="1" s="1"/>
  <c r="N103" i="1"/>
  <c r="O103" i="1" s="1"/>
  <c r="P103" i="1" s="1"/>
  <c r="Q103" i="1" s="1"/>
  <c r="N95" i="1"/>
  <c r="O95" i="1" s="1"/>
  <c r="P95" i="1" s="1"/>
  <c r="Q95" i="1" s="1"/>
  <c r="N87" i="1"/>
  <c r="O87" i="1" s="1"/>
  <c r="P87" i="1" s="1"/>
  <c r="Q87" i="1" s="1"/>
  <c r="N120" i="1"/>
  <c r="O120" i="1" s="1"/>
  <c r="P120" i="1" s="1"/>
  <c r="Q120" i="1" s="1"/>
  <c r="N77" i="1"/>
  <c r="O77" i="1" s="1"/>
  <c r="P77" i="1" s="1"/>
  <c r="Q77" i="1" s="1"/>
  <c r="N114" i="1"/>
  <c r="O114" i="1" s="1"/>
  <c r="P114" i="1" s="1"/>
  <c r="Q114" i="1" s="1"/>
  <c r="N67" i="1"/>
  <c r="O67" i="1" s="1"/>
  <c r="P67" i="1" s="1"/>
  <c r="Q67" i="1" s="1"/>
  <c r="N240" i="1"/>
  <c r="N208" i="1"/>
  <c r="N221" i="1"/>
  <c r="N189" i="1"/>
  <c r="N242" i="1"/>
  <c r="N210" i="1"/>
  <c r="N227" i="1"/>
  <c r="N195" i="1"/>
  <c r="N163" i="1"/>
  <c r="N174" i="1"/>
  <c r="N190" i="1"/>
  <c r="N147" i="1"/>
  <c r="N192" i="1"/>
  <c r="N135" i="1"/>
  <c r="O135" i="1" s="1"/>
  <c r="P135" i="1" s="1"/>
  <c r="Q135" i="1" s="1"/>
  <c r="N127" i="1"/>
  <c r="O127" i="1" s="1"/>
  <c r="P127" i="1" s="1"/>
  <c r="Q127" i="1" s="1"/>
  <c r="N113" i="1"/>
  <c r="O113" i="1" s="1"/>
  <c r="P113" i="1" s="1"/>
  <c r="Q113" i="1" s="1"/>
  <c r="N102" i="1"/>
  <c r="O102" i="1" s="1"/>
  <c r="P102" i="1" s="1"/>
  <c r="Q102" i="1" s="1"/>
  <c r="N94" i="1"/>
  <c r="O94" i="1" s="1"/>
  <c r="P94" i="1" s="1"/>
  <c r="Q94" i="1" s="1"/>
  <c r="N86" i="1"/>
  <c r="O86" i="1" s="1"/>
  <c r="P86" i="1" s="1"/>
  <c r="Q86" i="1" s="1"/>
  <c r="N112" i="1"/>
  <c r="O112" i="1" s="1"/>
  <c r="P112" i="1" s="1"/>
  <c r="Q112" i="1" s="1"/>
  <c r="N76" i="1"/>
  <c r="O76" i="1" s="1"/>
  <c r="P76" i="1" s="1"/>
  <c r="Q76" i="1" s="1"/>
  <c r="N122" i="1"/>
  <c r="O122" i="1" s="1"/>
  <c r="P122" i="1" s="1"/>
  <c r="Q122" i="1" s="1"/>
  <c r="N62" i="1"/>
  <c r="O62" i="1" s="1"/>
  <c r="P62" i="1" s="1"/>
  <c r="Q62" i="1" s="1"/>
  <c r="N236" i="1"/>
  <c r="N204" i="1"/>
  <c r="N217" i="1"/>
  <c r="N185" i="1"/>
  <c r="N238" i="1"/>
  <c r="N206" i="1"/>
  <c r="N223" i="1"/>
  <c r="N191" i="1"/>
  <c r="N159" i="1"/>
  <c r="N172" i="1"/>
  <c r="N186" i="1"/>
  <c r="N143" i="1"/>
  <c r="N157" i="1"/>
  <c r="N134" i="1"/>
  <c r="O134" i="1" s="1"/>
  <c r="P134" i="1" s="1"/>
  <c r="Q134" i="1" s="1"/>
  <c r="N126" i="1"/>
  <c r="O126" i="1" s="1"/>
  <c r="P126" i="1" s="1"/>
  <c r="Q126" i="1" s="1"/>
  <c r="N116" i="1"/>
  <c r="O116" i="1" s="1"/>
  <c r="P116" i="1" s="1"/>
  <c r="Q116" i="1" s="1"/>
  <c r="N101" i="1"/>
  <c r="O101" i="1" s="1"/>
  <c r="P101" i="1" s="1"/>
  <c r="Q101" i="1" s="1"/>
  <c r="N93" i="1"/>
  <c r="O93" i="1" s="1"/>
  <c r="P93" i="1" s="1"/>
  <c r="Q93" i="1" s="1"/>
  <c r="N85" i="1"/>
  <c r="O85" i="1" s="1"/>
  <c r="P85" i="1" s="1"/>
  <c r="Q85" i="1" s="1"/>
  <c r="N110" i="1"/>
  <c r="O110" i="1" s="1"/>
  <c r="P110" i="1" s="1"/>
  <c r="Q110" i="1" s="1"/>
  <c r="N75" i="1"/>
  <c r="O75" i="1" s="1"/>
  <c r="P75" i="1" s="1"/>
  <c r="Q75" i="1" s="1"/>
  <c r="N109" i="1"/>
  <c r="O109" i="1" s="1"/>
  <c r="P109" i="1" s="1"/>
  <c r="Q109" i="1" s="1"/>
  <c r="N232" i="1"/>
  <c r="N200" i="1"/>
  <c r="N213" i="1"/>
  <c r="N181" i="1"/>
  <c r="N234" i="1"/>
  <c r="N202" i="1"/>
  <c r="N219" i="1"/>
  <c r="N187" i="1"/>
  <c r="N196" i="1"/>
  <c r="N170" i="1"/>
  <c r="N154" i="1"/>
  <c r="N139" i="1"/>
  <c r="N153" i="1"/>
  <c r="N133" i="1"/>
  <c r="O133" i="1" s="1"/>
  <c r="P133" i="1" s="1"/>
  <c r="Q133" i="1" s="1"/>
  <c r="N125" i="1"/>
  <c r="O125" i="1" s="1"/>
  <c r="P125" i="1" s="1"/>
  <c r="Q125" i="1" s="1"/>
  <c r="N108" i="1"/>
  <c r="O108" i="1" s="1"/>
  <c r="P108" i="1" s="1"/>
  <c r="Q108" i="1" s="1"/>
  <c r="N100" i="1"/>
  <c r="O100" i="1" s="1"/>
  <c r="P100" i="1" s="1"/>
  <c r="Q100" i="1" s="1"/>
  <c r="N92" i="1"/>
  <c r="O92" i="1" s="1"/>
  <c r="P92" i="1" s="1"/>
  <c r="Q92" i="1" s="1"/>
  <c r="N84" i="1"/>
  <c r="O84" i="1" s="1"/>
  <c r="P84" i="1" s="1"/>
  <c r="Q84" i="1" s="1"/>
  <c r="N82" i="1"/>
  <c r="O82" i="1" s="1"/>
  <c r="P82" i="1" s="1"/>
  <c r="Q82" i="1" s="1"/>
  <c r="N74" i="1"/>
  <c r="O74" i="1" s="1"/>
  <c r="P74" i="1" s="1"/>
  <c r="Q74" i="1" s="1"/>
  <c r="N117" i="1"/>
  <c r="O117" i="1" s="1"/>
  <c r="P117" i="1" s="1"/>
  <c r="Q117" i="1" s="1"/>
  <c r="N228" i="1"/>
  <c r="N241" i="1"/>
  <c r="N209" i="1"/>
  <c r="N177" i="1"/>
  <c r="N230" i="1"/>
  <c r="N198" i="1"/>
  <c r="N215" i="1"/>
  <c r="N183" i="1"/>
  <c r="N184" i="1"/>
  <c r="N168" i="1"/>
  <c r="N150" i="1"/>
  <c r="N188" i="1"/>
  <c r="N149" i="1"/>
  <c r="N132" i="1"/>
  <c r="O132" i="1" s="1"/>
  <c r="P132" i="1" s="1"/>
  <c r="Q132" i="1" s="1"/>
  <c r="N124" i="1"/>
  <c r="O124" i="1" s="1"/>
  <c r="P124" i="1" s="1"/>
  <c r="Q124" i="1" s="1"/>
  <c r="N107" i="1"/>
  <c r="O107" i="1" s="1"/>
  <c r="P107" i="1" s="1"/>
  <c r="Q107" i="1" s="1"/>
  <c r="N99" i="1"/>
  <c r="O99" i="1" s="1"/>
  <c r="P99" i="1" s="1"/>
  <c r="Q99" i="1" s="1"/>
  <c r="N91" i="1"/>
  <c r="O91" i="1" s="1"/>
  <c r="P91" i="1" s="1"/>
  <c r="Q91" i="1" s="1"/>
  <c r="N83" i="1"/>
  <c r="O83" i="1" s="1"/>
  <c r="P83" i="1" s="1"/>
  <c r="Q83" i="1" s="1"/>
  <c r="N81" i="1"/>
  <c r="O81" i="1" s="1"/>
  <c r="P81" i="1" s="1"/>
  <c r="Q81" i="1" s="1"/>
  <c r="N73" i="1"/>
  <c r="O73" i="1" s="1"/>
  <c r="P73" i="1" s="1"/>
  <c r="Q73" i="1" s="1"/>
  <c r="N111" i="1"/>
  <c r="O111" i="1" s="1"/>
  <c r="P111" i="1" s="1"/>
  <c r="Q111" i="1" s="1"/>
  <c r="N224" i="1"/>
  <c r="N237" i="1"/>
  <c r="N205" i="1"/>
  <c r="N173" i="1"/>
  <c r="N226" i="1"/>
  <c r="N194" i="1"/>
  <c r="N211" i="1"/>
  <c r="N179" i="1"/>
  <c r="N182" i="1"/>
  <c r="N166" i="1"/>
  <c r="N146" i="1"/>
  <c r="N156" i="1"/>
  <c r="N145" i="1"/>
  <c r="N131" i="1"/>
  <c r="O131" i="1" s="1"/>
  <c r="P131" i="1" s="1"/>
  <c r="Q131" i="1" s="1"/>
  <c r="N123" i="1"/>
  <c r="O123" i="1" s="1"/>
  <c r="P123" i="1" s="1"/>
  <c r="Q123" i="1" s="1"/>
  <c r="N106" i="1"/>
  <c r="O106" i="1" s="1"/>
  <c r="P106" i="1" s="1"/>
  <c r="Q106" i="1" s="1"/>
  <c r="N98" i="1"/>
  <c r="O98" i="1" s="1"/>
  <c r="P98" i="1" s="1"/>
  <c r="Q98" i="1" s="1"/>
  <c r="N90" i="1"/>
  <c r="O90" i="1" s="1"/>
  <c r="P90" i="1" s="1"/>
  <c r="Q90" i="1" s="1"/>
  <c r="N118" i="1"/>
  <c r="O118" i="1" s="1"/>
  <c r="P118" i="1" s="1"/>
  <c r="Q118" i="1" s="1"/>
  <c r="N80" i="1"/>
  <c r="O80" i="1" s="1"/>
  <c r="P80" i="1" s="1"/>
  <c r="Q80" i="1" s="1"/>
  <c r="N72" i="1"/>
  <c r="O72" i="1" s="1"/>
  <c r="P72" i="1" s="1"/>
  <c r="Q72" i="1" s="1"/>
  <c r="N115" i="1"/>
  <c r="O115" i="1" s="1"/>
  <c r="P115" i="1" s="1"/>
  <c r="Q115" i="1" s="1"/>
  <c r="N58" i="1"/>
  <c r="O58" i="1" s="1"/>
  <c r="P58" i="1" s="1"/>
  <c r="Q58" i="1" s="1"/>
  <c r="N220" i="1"/>
  <c r="N233" i="1"/>
  <c r="N201" i="1"/>
  <c r="N169" i="1"/>
  <c r="N222" i="1"/>
  <c r="N239" i="1"/>
  <c r="N207" i="1"/>
  <c r="N175" i="1"/>
  <c r="N180" i="1"/>
  <c r="N164" i="1"/>
  <c r="N158" i="1"/>
  <c r="N152" i="1"/>
  <c r="N141" i="1"/>
  <c r="N130" i="1"/>
  <c r="O130" i="1" s="1"/>
  <c r="P130" i="1" s="1"/>
  <c r="Q130" i="1" s="1"/>
  <c r="N142" i="1"/>
  <c r="N105" i="1"/>
  <c r="O105" i="1" s="1"/>
  <c r="P105" i="1" s="1"/>
  <c r="Q105" i="1" s="1"/>
  <c r="N97" i="1"/>
  <c r="O97" i="1" s="1"/>
  <c r="P97" i="1" s="1"/>
  <c r="Q97" i="1" s="1"/>
  <c r="N89" i="1"/>
  <c r="O89" i="1" s="1"/>
  <c r="P89" i="1" s="1"/>
  <c r="Q89" i="1" s="1"/>
  <c r="N140" i="1"/>
  <c r="N79" i="1"/>
  <c r="O79" i="1" s="1"/>
  <c r="P79" i="1" s="1"/>
  <c r="Q79" i="1" s="1"/>
  <c r="N71" i="1"/>
  <c r="O71" i="1" s="1"/>
  <c r="P71" i="1" s="1"/>
  <c r="Q71" i="1" s="1"/>
  <c r="N64" i="1"/>
  <c r="O64" i="1" s="1"/>
  <c r="P64" i="1" s="1"/>
  <c r="Q64" i="1" s="1"/>
  <c r="N68" i="1"/>
  <c r="O68" i="1" s="1"/>
  <c r="P68" i="1" s="1"/>
  <c r="Q68" i="1" s="1"/>
  <c r="N216" i="1"/>
  <c r="N229" i="1"/>
  <c r="N197" i="1"/>
  <c r="N165" i="1"/>
  <c r="N218" i="1"/>
  <c r="N235" i="1"/>
  <c r="N203" i="1"/>
  <c r="N171" i="1"/>
  <c r="N178" i="1"/>
  <c r="N162" i="1"/>
  <c r="N155" i="1"/>
  <c r="N148" i="1"/>
  <c r="N137" i="1"/>
  <c r="O137" i="1" s="1"/>
  <c r="P137" i="1" s="1"/>
  <c r="Q137" i="1" s="1"/>
  <c r="N129" i="1"/>
  <c r="O129" i="1" s="1"/>
  <c r="P129" i="1" s="1"/>
  <c r="Q129" i="1" s="1"/>
  <c r="N138" i="1"/>
  <c r="N104" i="1"/>
  <c r="O104" i="1" s="1"/>
  <c r="P104" i="1" s="1"/>
  <c r="Q104" i="1" s="1"/>
  <c r="N96" i="1"/>
  <c r="O96" i="1" s="1"/>
  <c r="P96" i="1" s="1"/>
  <c r="Q96" i="1" s="1"/>
  <c r="N88" i="1"/>
  <c r="O88" i="1" s="1"/>
  <c r="P88" i="1" s="1"/>
  <c r="Q88" i="1" s="1"/>
  <c r="N119" i="1"/>
  <c r="O119" i="1" s="1"/>
  <c r="P119" i="1" s="1"/>
  <c r="Q119" i="1" s="1"/>
  <c r="N78" i="1"/>
  <c r="O78" i="1" s="1"/>
  <c r="P78" i="1" s="1"/>
  <c r="Q78" i="1" s="1"/>
  <c r="N70" i="1"/>
  <c r="O70" i="1" s="1"/>
  <c r="P70" i="1" s="1"/>
  <c r="Q70" i="1" s="1"/>
  <c r="N60" i="1"/>
  <c r="O60" i="1" s="1"/>
  <c r="P60" i="1" s="1"/>
  <c r="Q60" i="1" s="1"/>
  <c r="N42" i="1"/>
  <c r="O42" i="1" s="1"/>
  <c r="P42" i="1" s="1"/>
  <c r="Q42" i="1" s="1"/>
  <c r="N50" i="1"/>
  <c r="O50" i="1" s="1"/>
  <c r="P50" i="1" s="1"/>
  <c r="Q50" i="1" s="1"/>
  <c r="N66" i="1"/>
  <c r="O66" i="1" s="1"/>
  <c r="P66" i="1" s="1"/>
  <c r="Q66" i="1" s="1"/>
  <c r="N43" i="1"/>
  <c r="O43" i="1" s="1"/>
  <c r="P43" i="1" s="1"/>
  <c r="Q43" i="1" s="1"/>
  <c r="N51" i="1"/>
  <c r="O51" i="1" s="1"/>
  <c r="P51" i="1" s="1"/>
  <c r="Q51" i="1" s="1"/>
  <c r="N57" i="1"/>
  <c r="O57" i="1" s="1"/>
  <c r="P57" i="1" s="1"/>
  <c r="Q57" i="1" s="1"/>
  <c r="N44" i="1"/>
  <c r="O44" i="1" s="1"/>
  <c r="P44" i="1" s="1"/>
  <c r="Q44" i="1" s="1"/>
  <c r="N52" i="1"/>
  <c r="O52" i="1" s="1"/>
  <c r="P52" i="1" s="1"/>
  <c r="Q52" i="1" s="1"/>
  <c r="N45" i="1"/>
  <c r="O45" i="1" s="1"/>
  <c r="P45" i="1" s="1"/>
  <c r="Q45" i="1" s="1"/>
  <c r="N53" i="1"/>
  <c r="O53" i="1" s="1"/>
  <c r="P53" i="1" s="1"/>
  <c r="Q53" i="1" s="1"/>
  <c r="N59" i="1"/>
  <c r="O59" i="1" s="1"/>
  <c r="P59" i="1" s="1"/>
  <c r="Q59" i="1" s="1"/>
  <c r="N65" i="1"/>
  <c r="O65" i="1" s="1"/>
  <c r="P65" i="1" s="1"/>
  <c r="Q65" i="1" s="1"/>
  <c r="N46" i="1"/>
  <c r="O46" i="1" s="1"/>
  <c r="P46" i="1" s="1"/>
  <c r="Q46" i="1" s="1"/>
  <c r="N54" i="1"/>
  <c r="O54" i="1" s="1"/>
  <c r="P54" i="1" s="1"/>
  <c r="Q54" i="1" s="1"/>
  <c r="N47" i="1"/>
  <c r="O47" i="1" s="1"/>
  <c r="P47" i="1" s="1"/>
  <c r="Q47" i="1" s="1"/>
  <c r="N55" i="1"/>
  <c r="O55" i="1" s="1"/>
  <c r="P55" i="1" s="1"/>
  <c r="Q55" i="1" s="1"/>
  <c r="N61" i="1"/>
  <c r="O61" i="1" s="1"/>
  <c r="P61" i="1" s="1"/>
  <c r="Q61" i="1" s="1"/>
  <c r="N69" i="1"/>
  <c r="O69" i="1" s="1"/>
  <c r="P69" i="1" s="1"/>
  <c r="Q69" i="1" s="1"/>
  <c r="N48" i="1"/>
  <c r="O48" i="1" s="1"/>
  <c r="P48" i="1" s="1"/>
  <c r="Q48" i="1" s="1"/>
  <c r="N56" i="1"/>
  <c r="O56" i="1" s="1"/>
  <c r="P56" i="1" s="1"/>
  <c r="Q56" i="1" s="1"/>
  <c r="N49" i="1"/>
  <c r="O49" i="1" s="1"/>
  <c r="P49" i="1" s="1"/>
  <c r="Q49" i="1" s="1"/>
  <c r="N63" i="1"/>
  <c r="O63" i="1" s="1"/>
  <c r="P63" i="1" s="1"/>
  <c r="Q63" i="1" s="1"/>
  <c r="R104" i="1" l="1"/>
  <c r="R127" i="1"/>
  <c r="R126" i="1"/>
  <c r="R42" i="1"/>
  <c r="R47" i="1"/>
  <c r="R75" i="1"/>
  <c r="R129" i="1"/>
  <c r="R110" i="1"/>
  <c r="R80" i="1"/>
  <c r="R98" i="1"/>
  <c r="R5" i="1"/>
  <c r="O7" i="1"/>
  <c r="P7" i="1" s="1"/>
  <c r="Q7" i="1" s="1"/>
  <c r="R7" i="1" s="1"/>
  <c r="R15" i="1"/>
  <c r="R109" i="1"/>
  <c r="R106" i="1"/>
  <c r="R16" i="1"/>
  <c r="R105" i="1"/>
  <c r="R58" i="1"/>
  <c r="R128" i="1"/>
  <c r="R9" i="1"/>
  <c r="R61" i="1" l="1"/>
  <c r="R62" i="1"/>
  <c r="R67" i="1"/>
  <c r="R88" i="1"/>
  <c r="R119" i="1"/>
  <c r="R37" i="1"/>
  <c r="R53" i="1"/>
  <c r="R113" i="1"/>
  <c r="R59" i="1"/>
  <c r="R102" i="1"/>
  <c r="R43" i="1"/>
  <c r="R130" i="1"/>
  <c r="R103" i="1"/>
  <c r="R51" i="1"/>
  <c r="R30" i="1"/>
  <c r="R107" i="1"/>
  <c r="R29" i="1"/>
  <c r="R118" i="1"/>
  <c r="R12" i="1"/>
  <c r="R19" i="1"/>
  <c r="R26" i="1"/>
  <c r="R92" i="1"/>
  <c r="R69" i="1"/>
  <c r="R97" i="1"/>
  <c r="R60" i="1"/>
  <c r="R100" i="1"/>
  <c r="R121" i="1"/>
  <c r="R117" i="1"/>
  <c r="R28" i="1"/>
  <c r="R41" i="1"/>
  <c r="R101" i="1"/>
  <c r="R55" i="1"/>
  <c r="R93" i="1"/>
  <c r="R65" i="1"/>
  <c r="R45" i="1"/>
  <c r="R94" i="1"/>
  <c r="R46" i="1"/>
  <c r="R22" i="1"/>
  <c r="R90" i="1"/>
  <c r="R21" i="1"/>
  <c r="R79" i="1"/>
  <c r="R120" i="1"/>
  <c r="R11" i="1"/>
  <c r="R18" i="1"/>
  <c r="R81" i="1"/>
  <c r="R66" i="1"/>
  <c r="R91" i="1"/>
  <c r="R133" i="1"/>
  <c r="R35" i="1"/>
  <c r="R96" i="1"/>
  <c r="R116" i="1"/>
  <c r="R33" i="1"/>
  <c r="R84" i="1"/>
  <c r="R40" i="1"/>
  <c r="R82" i="1"/>
  <c r="R56" i="1"/>
  <c r="R39" i="1"/>
  <c r="R85" i="1"/>
  <c r="R49" i="1"/>
  <c r="R14" i="1"/>
  <c r="R78" i="1"/>
  <c r="R13" i="1"/>
  <c r="R137" i="1"/>
  <c r="R76" i="1"/>
  <c r="R77" i="1"/>
  <c r="R10" i="1"/>
  <c r="R131" i="1"/>
  <c r="R48" i="1"/>
  <c r="R8" i="1"/>
  <c r="R89" i="1"/>
  <c r="R125" i="1"/>
  <c r="R50" i="1"/>
  <c r="R71" i="1"/>
  <c r="R38" i="1"/>
  <c r="R99" i="1"/>
  <c r="R34" i="1"/>
  <c r="R25" i="1"/>
  <c r="R73" i="1"/>
  <c r="R32" i="1"/>
  <c r="R132" i="1"/>
  <c r="R54" i="1"/>
  <c r="R31" i="1"/>
  <c r="R74" i="1"/>
  <c r="R63" i="1"/>
  <c r="R95" i="1"/>
  <c r="R57" i="1"/>
  <c r="R87" i="1"/>
  <c r="R70" i="1"/>
  <c r="R52" i="1"/>
  <c r="R135" i="1"/>
  <c r="R136" i="1"/>
  <c r="R115" i="1"/>
  <c r="R83" i="1"/>
  <c r="R36" i="1"/>
  <c r="R27" i="1"/>
  <c r="R17" i="1"/>
  <c r="R123" i="1"/>
  <c r="R24" i="1"/>
  <c r="R111" i="1"/>
  <c r="R20" i="1"/>
  <c r="R23" i="1"/>
  <c r="R124" i="1"/>
  <c r="R108" i="1"/>
  <c r="R86" i="1"/>
  <c r="R134" i="1"/>
  <c r="R112" i="1"/>
  <c r="R44" i="1"/>
  <c r="R72" i="1"/>
  <c r="R122" i="1"/>
  <c r="R114" i="1"/>
  <c r="R68" i="1"/>
  <c r="R64" i="1"/>
</calcChain>
</file>

<file path=xl/sharedStrings.xml><?xml version="1.0" encoding="utf-8"?>
<sst xmlns="http://schemas.openxmlformats.org/spreadsheetml/2006/main" count="737" uniqueCount="323">
  <si>
    <t>表二-2  开标记录（第二信封）</t>
  </si>
  <si>
    <t>项目名称：准格尔旗魏家峁镇、龙口镇通村公路工程</t>
  </si>
  <si>
    <t>标段（包）编号：G1506221506002016001001</t>
  </si>
  <si>
    <t>招标控制价（元）</t>
  </si>
  <si>
    <t>评标基准价系数（i）</t>
  </si>
  <si>
    <t>评标基准价</t>
  </si>
  <si>
    <t>序号</t>
  </si>
  <si>
    <t>接收文件序号</t>
  </si>
  <si>
    <t>投标人名称</t>
  </si>
  <si>
    <t>投标报价（元）</t>
  </si>
  <si>
    <t>有效性
核查情况</t>
  </si>
  <si>
    <t>有效投标报价（元）</t>
  </si>
  <si>
    <t>小于等于7家</t>
  </si>
  <si>
    <t>7家到10家</t>
  </si>
  <si>
    <t>第N低的单位</t>
  </si>
  <si>
    <t>第N高的单位</t>
  </si>
  <si>
    <t>10家以上</t>
  </si>
  <si>
    <t>是否参与评标基准价的计算</t>
  </si>
  <si>
    <t>参与计算评标基准价的报价</t>
  </si>
  <si>
    <t>评标基准价 （元）</t>
  </si>
  <si>
    <t>偏差率(%)</t>
  </si>
  <si>
    <t>增减分</t>
  </si>
  <si>
    <t>报价得分</t>
  </si>
  <si>
    <t>排名</t>
  </si>
  <si>
    <t>法定代表人或                           授权委托人签字确认</t>
  </si>
  <si>
    <t>表二-1 第一信封（商务及技术文件）开标记录</t>
  </si>
  <si>
    <t>招标项目编号：G1506221506002016001</t>
  </si>
  <si>
    <t>招标项目名称</t>
  </si>
  <si>
    <t>标段（包）名称</t>
  </si>
  <si>
    <t>施工标段</t>
  </si>
  <si>
    <t>开标地点：准格尔旗公共资源交易中心开标二室</t>
  </si>
  <si>
    <t>开标时间</t>
  </si>
  <si>
    <t>2019年06月10日09时30分</t>
  </si>
  <si>
    <t>招标人：准格尔旗交通运输局</t>
  </si>
  <si>
    <t>招标代理机构</t>
  </si>
  <si>
    <t>内蒙古丰凯工程项目管理有限责任公司</t>
  </si>
  <si>
    <t>投标保证金缴纳状态</t>
  </si>
  <si>
    <t>工期
（日历天）</t>
  </si>
  <si>
    <t>质量承诺</t>
  </si>
  <si>
    <t>项目负责人</t>
  </si>
  <si>
    <t>项目负责人资格</t>
  </si>
  <si>
    <t>投标人代表签名</t>
  </si>
  <si>
    <t>恩施自治州华泰交通建设有限公司</t>
  </si>
  <si>
    <t>未确认</t>
  </si>
  <si>
    <t>合格</t>
  </si>
  <si>
    <t>肖欢</t>
  </si>
  <si>
    <t>一级建造师</t>
  </si>
  <si>
    <t>河南鑫利恒工程有限公司</t>
  </si>
  <si>
    <t>徐博</t>
  </si>
  <si>
    <t>内蒙古祥鑫水利工程有限公司</t>
  </si>
  <si>
    <t>已缴纳</t>
  </si>
  <si>
    <t>吉相永</t>
  </si>
  <si>
    <t>二级建造师</t>
  </si>
  <si>
    <t>内蒙古瑞舟建设工程有限公司</t>
  </si>
  <si>
    <t>李春明</t>
  </si>
  <si>
    <t>湖南华泰泓湘工程有限公司</t>
  </si>
  <si>
    <t>唐晟</t>
  </si>
  <si>
    <t>河南盛世永昌建设工程有限公司</t>
  </si>
  <si>
    <t>樊鹏</t>
  </si>
  <si>
    <t>河南省同裕路桥工程有限公司</t>
  </si>
  <si>
    <t>穆鑫</t>
  </si>
  <si>
    <t>河南宁中路桥建筑有限公司</t>
  </si>
  <si>
    <t>郭中太</t>
  </si>
  <si>
    <t>东升路桥工程建设集团有限公司</t>
  </si>
  <si>
    <t>杨臻</t>
  </si>
  <si>
    <t>山西清源路桥工程有限公司</t>
  </si>
  <si>
    <t>刘晓林</t>
  </si>
  <si>
    <t>平顶山市伟业路桥工程有限公司</t>
  </si>
  <si>
    <t>李军</t>
  </si>
  <si>
    <t>河南通程公路工程有限公司</t>
  </si>
  <si>
    <t>王高峰</t>
  </si>
  <si>
    <t>辽宁陆星建设工程有限公司</t>
  </si>
  <si>
    <t>李钊</t>
  </si>
  <si>
    <t>河南永明市政园林建设有限公司</t>
  </si>
  <si>
    <t>寿海涛</t>
  </si>
  <si>
    <t>河南圣哲市政工程有限公司</t>
  </si>
  <si>
    <t>王爽</t>
  </si>
  <si>
    <t>杰通建设集团有限公司</t>
  </si>
  <si>
    <t>吴刚</t>
  </si>
  <si>
    <t>广西金路投资建设有限公司</t>
  </si>
  <si>
    <t>陆福满</t>
  </si>
  <si>
    <t>山西同创公路建设有限公司</t>
  </si>
  <si>
    <t>王树春</t>
  </si>
  <si>
    <t>中启建设有限公司</t>
  </si>
  <si>
    <t>赵磊</t>
  </si>
  <si>
    <t>四川川金建筑工程有限公司</t>
  </si>
  <si>
    <t>李永兵</t>
  </si>
  <si>
    <t>陕西永卓建设工程有限公司</t>
  </si>
  <si>
    <t>彭勃</t>
  </si>
  <si>
    <t>河南省富民公路工程有限公司</t>
  </si>
  <si>
    <t>赵腾令</t>
  </si>
  <si>
    <t>山西力通路桥工程有限公司</t>
  </si>
  <si>
    <t>郝涛镜</t>
  </si>
  <si>
    <t>鲁建集团股份有限公司</t>
  </si>
  <si>
    <t>姜铮</t>
  </si>
  <si>
    <t>陕西嘉煜路桥有限责任公司</t>
  </si>
  <si>
    <t>唐必清</t>
  </si>
  <si>
    <t>内蒙古联手创业路桥有限责任公司</t>
  </si>
  <si>
    <t>张俊</t>
  </si>
  <si>
    <t>河北路桥交通工程有限公司</t>
  </si>
  <si>
    <t>牛利鹏</t>
  </si>
  <si>
    <t>陕西怡安建设工程有限公司</t>
  </si>
  <si>
    <t>罗东</t>
  </si>
  <si>
    <t>陕西博维建设工程有限公司</t>
  </si>
  <si>
    <t>张航测</t>
  </si>
  <si>
    <t>西北舜天建设有限公司</t>
  </si>
  <si>
    <t>房海荣</t>
  </si>
  <si>
    <t>郑州新兴市政工程有限公司</t>
  </si>
  <si>
    <t>王伟</t>
  </si>
  <si>
    <t>内蒙古东昊建设集团有限公司</t>
  </si>
  <si>
    <t>唐海娟</t>
  </si>
  <si>
    <t>永平建设有限公司</t>
  </si>
  <si>
    <t>李长安</t>
  </si>
  <si>
    <t>河南立哲建设工程有限公司</t>
  </si>
  <si>
    <t>卜国防</t>
  </si>
  <si>
    <t>安徽正奇建设有限公司</t>
  </si>
  <si>
    <t>郭会鹃</t>
  </si>
  <si>
    <t>福建海瑞工程建设有限公司</t>
  </si>
  <si>
    <t>范良永</t>
  </si>
  <si>
    <t>鄂尔多斯市万里路桥集团有限责任公司</t>
  </si>
  <si>
    <t>袁黎</t>
  </si>
  <si>
    <t>鄂尔多斯市金泰生路桥有限责任公司</t>
  </si>
  <si>
    <t>郝文成</t>
  </si>
  <si>
    <t>凯天建设发展集团有限公司</t>
  </si>
  <si>
    <t>黄俊涛</t>
  </si>
  <si>
    <t>赤峰市宝田路桥有限责任公司</t>
  </si>
  <si>
    <t>苏东祥</t>
  </si>
  <si>
    <t>乌兰察布市众甫路桥有限责任公司</t>
  </si>
  <si>
    <t>陈文强</t>
  </si>
  <si>
    <t>陕西鼎铭工程有限责任公司</t>
  </si>
  <si>
    <t>段小茹</t>
  </si>
  <si>
    <t>河南省明珠建设有限公司</t>
  </si>
  <si>
    <t>侯文艺</t>
  </si>
  <si>
    <t>河南明德建设工程有限公司</t>
  </si>
  <si>
    <t>宋登峰</t>
  </si>
  <si>
    <t>山西鹏翼路桥有限公司</t>
  </si>
  <si>
    <t>乔晓斌</t>
  </si>
  <si>
    <t>山西恒业建筑安装有限公司</t>
  </si>
  <si>
    <t>孙丰丰</t>
  </si>
  <si>
    <t>山西老区建设有限公司</t>
  </si>
  <si>
    <t>徐鹏程</t>
  </si>
  <si>
    <t>巴彦淖尔市神通路桥工程有限责任公司</t>
  </si>
  <si>
    <t>武巨彪</t>
  </si>
  <si>
    <t>鄂尔多斯市东方路桥集团股份有限公司</t>
  </si>
  <si>
    <t>雷二飞</t>
  </si>
  <si>
    <t>阿拉善盟云峰道桥有限责任公司</t>
  </si>
  <si>
    <t>吴建</t>
  </si>
  <si>
    <t>诚捷祥集团有限公司</t>
  </si>
  <si>
    <t>陈立鹏</t>
  </si>
  <si>
    <t>山西华陆建设工程有限公司</t>
  </si>
  <si>
    <t>张晓媛</t>
  </si>
  <si>
    <t>山西杰兴源建设工程有限公司</t>
  </si>
  <si>
    <t>王增提</t>
  </si>
  <si>
    <t>福建金水建筑工程有限公司</t>
  </si>
  <si>
    <t>廖育坤</t>
  </si>
  <si>
    <t>重庆川东路桥工程有限公司</t>
  </si>
  <si>
    <t>王开新</t>
  </si>
  <si>
    <t>内蒙古永昶建设有限公司</t>
  </si>
  <si>
    <t>杨丽雄</t>
  </si>
  <si>
    <t>安徽骏飞建设工程有限公司</t>
  </si>
  <si>
    <t>康龙</t>
  </si>
  <si>
    <t>周口市鑫路建筑工程有限公司</t>
  </si>
  <si>
    <t>沈赛虎</t>
  </si>
  <si>
    <t>陕西金正元建设有限公司</t>
  </si>
  <si>
    <t>王成成</t>
  </si>
  <si>
    <t>陕西三元建设有限公司</t>
  </si>
  <si>
    <t>高斯雄</t>
  </si>
  <si>
    <t>四川旭兴建筑工程有限公司</t>
  </si>
  <si>
    <t>岳雄</t>
  </si>
  <si>
    <t>吉林省中盛路桥工程有限公司</t>
  </si>
  <si>
    <t>裴桂华</t>
  </si>
  <si>
    <t>四川云冠建筑工程有限公司</t>
  </si>
  <si>
    <t>李蕾</t>
  </si>
  <si>
    <t>岳阳市通盛路桥工程建设有限公司</t>
  </si>
  <si>
    <t>叶纯纣</t>
  </si>
  <si>
    <t>陕西百宁建设工程有限公司</t>
  </si>
  <si>
    <t>张贺东</t>
  </si>
  <si>
    <t>陕西筑煌建设工程有限公司</t>
  </si>
  <si>
    <t>陈力</t>
  </si>
  <si>
    <t>江西省水建建设工程有限公司</t>
  </si>
  <si>
    <t>诸建孟</t>
  </si>
  <si>
    <t>内蒙古巨鼎建设有限责任公司</t>
  </si>
  <si>
    <t>李记文</t>
  </si>
  <si>
    <t>陕西嘉业工程建设有限公司</t>
  </si>
  <si>
    <t>张延梅</t>
  </si>
  <si>
    <t>陕西黎明建设工程有限公司</t>
  </si>
  <si>
    <t>刘连超</t>
  </si>
  <si>
    <t>四川圣宏基建筑工程有限公司</t>
  </si>
  <si>
    <t>胡华松</t>
  </si>
  <si>
    <t>井冈山市博达公路施工有限公司</t>
  </si>
  <si>
    <t>余锋</t>
  </si>
  <si>
    <t>内蒙古富强贵凯路桥有限公司</t>
  </si>
  <si>
    <t>曹玉飞</t>
  </si>
  <si>
    <t>湖南省永州公路桥梁建设有限公司</t>
  </si>
  <si>
    <t>严泉洁</t>
  </si>
  <si>
    <t>山西坤鹏建设工程有限公司</t>
  </si>
  <si>
    <t>张晓刚</t>
  </si>
  <si>
    <t>江西赣东路桥建设集团有限公司</t>
  </si>
  <si>
    <t>陈思贤</t>
  </si>
  <si>
    <t>内蒙古宏晨路桥建设有限责任公司</t>
  </si>
  <si>
    <t>谭伟林</t>
  </si>
  <si>
    <t>山西亿承建设工程有限公司</t>
  </si>
  <si>
    <t>崔跃</t>
  </si>
  <si>
    <t>太原市政建设集团有限公司</t>
  </si>
  <si>
    <t>赵淑凤</t>
  </si>
  <si>
    <t>湖南省正邦建设工程有限公司</t>
  </si>
  <si>
    <t>胡朴</t>
  </si>
  <si>
    <t>山西环宇建筑工程有限公司</t>
  </si>
  <si>
    <t>白慧军</t>
  </si>
  <si>
    <t>江西省洪建交通工程有限公司</t>
  </si>
  <si>
    <t>邱丹</t>
  </si>
  <si>
    <t>江西华龙水利工程建设有限公司</t>
  </si>
  <si>
    <t>姜晓春</t>
  </si>
  <si>
    <t>内蒙古兴泰建设集团有限公司</t>
  </si>
  <si>
    <t>高瑞亭</t>
  </si>
  <si>
    <t>内蒙古宇天建设集团有限公司</t>
  </si>
  <si>
    <t>王瑞林</t>
  </si>
  <si>
    <t>济南金曰公路工程有限公司</t>
  </si>
  <si>
    <t>梁建勇</t>
  </si>
  <si>
    <t>河南同济路桥工程技术有限公司</t>
  </si>
  <si>
    <t>石向伦</t>
  </si>
  <si>
    <t>江西兴物市政园林绿化有限公司</t>
  </si>
  <si>
    <t>苑广德</t>
  </si>
  <si>
    <t>榆林市长盛集团路桥工程建设有限公司</t>
  </si>
  <si>
    <t>杜攀</t>
  </si>
  <si>
    <t>大连云龙市政工程有限公司</t>
  </si>
  <si>
    <t>张丹</t>
  </si>
  <si>
    <t>西北交通建设集团有限公司</t>
  </si>
  <si>
    <t>刘晓申</t>
  </si>
  <si>
    <t>鄂尔多斯市立达路桥有限责任公司</t>
  </si>
  <si>
    <t>国和建设集团有限公司</t>
  </si>
  <si>
    <t>赵付致</t>
  </si>
  <si>
    <t>乌兰察布市森桥机械工程有限公司</t>
  </si>
  <si>
    <t>郝鹏飞</t>
  </si>
  <si>
    <t>梦果欣实业有限公司</t>
  </si>
  <si>
    <t>张仁聪</t>
  </si>
  <si>
    <t>河北通阳路桥有限公司</t>
  </si>
  <si>
    <t>冯进红</t>
  </si>
  <si>
    <t>内蒙古新开元建设有限公司</t>
  </si>
  <si>
    <t>李鹏</t>
  </si>
  <si>
    <t>陕西兴汉路桥工程建设有限公司</t>
  </si>
  <si>
    <t>赵科明</t>
  </si>
  <si>
    <t>江西赣基集团工程有限公司</t>
  </si>
  <si>
    <t>周泽兵</t>
  </si>
  <si>
    <t>邯郸建工集团有限公司</t>
  </si>
  <si>
    <t>张军明</t>
  </si>
  <si>
    <t>中地寅岗建设集团有限公司</t>
  </si>
  <si>
    <t>于勇</t>
  </si>
  <si>
    <t>内蒙古广泰路桥环境实业有限公司</t>
  </si>
  <si>
    <t>刘亮</t>
  </si>
  <si>
    <t>山西麟通建筑工程有限公司</t>
  </si>
  <si>
    <t>杨继才</t>
  </si>
  <si>
    <t>百年建设集团有限公司</t>
  </si>
  <si>
    <t>邹建辉</t>
  </si>
  <si>
    <t>鄂尔多斯市永泰工程建设有限责任公司</t>
  </si>
  <si>
    <t>马军</t>
  </si>
  <si>
    <t>周口市中顺路桥有限公司</t>
  </si>
  <si>
    <t>曹勇</t>
  </si>
  <si>
    <t>江西省银鹰建设工程有限公司</t>
  </si>
  <si>
    <t>纪利明</t>
  </si>
  <si>
    <t>洪润路桥工程有限公司</t>
  </si>
  <si>
    <t>邓义金</t>
  </si>
  <si>
    <t>乌海市公路工程有限公司</t>
  </si>
  <si>
    <t>潘福林</t>
  </si>
  <si>
    <t>陕西华萃路桥工程有限责任公司</t>
  </si>
  <si>
    <t>杨镒泽</t>
  </si>
  <si>
    <t>云南云桥建设股份有限公司</t>
  </si>
  <si>
    <t>胡新航</t>
  </si>
  <si>
    <t>云林建设集团有限公司</t>
  </si>
  <si>
    <t>何建萍</t>
  </si>
  <si>
    <t>神木市神府路桥建设有限公司</t>
  </si>
  <si>
    <t>任胜军</t>
  </si>
  <si>
    <t>湖南方达交通工程建设有限公司</t>
  </si>
  <si>
    <t>陈利华</t>
  </si>
  <si>
    <t>华跃建工有限公司</t>
  </si>
  <si>
    <t>张停</t>
  </si>
  <si>
    <t>龙岩市恒达工程有限公司</t>
  </si>
  <si>
    <t>魏长义</t>
  </si>
  <si>
    <t>郑州久鼎路桥工程有限公司</t>
  </si>
  <si>
    <t>孔祥任</t>
  </si>
  <si>
    <t>河南瑞诚路桥建设工程有限公司</t>
  </si>
  <si>
    <t>吕吉鹏</t>
  </si>
  <si>
    <t>黑龙江省华龙建设有限公司</t>
  </si>
  <si>
    <t>赵忠安</t>
  </si>
  <si>
    <t>湖南隆吉工程建设有限公司</t>
  </si>
  <si>
    <t>呼延言</t>
  </si>
  <si>
    <t>江苏建星交通工程有限公司</t>
  </si>
  <si>
    <t>胡德华</t>
  </si>
  <si>
    <t>河南省通德公路工程有限公司</t>
  </si>
  <si>
    <t>汤洁</t>
  </si>
  <si>
    <t>临沂市兰田路桥有限公司</t>
  </si>
  <si>
    <t>刘玉松</t>
  </si>
  <si>
    <t>辽宁交通建设集团有限公司</t>
  </si>
  <si>
    <t>王善钢</t>
  </si>
  <si>
    <t>鄂尔多斯市路泰公路工程有限责任公司</t>
  </si>
  <si>
    <t>高刚</t>
  </si>
  <si>
    <t>江西王牌建设工程集团有限公司</t>
  </si>
  <si>
    <t>林文斌</t>
  </si>
  <si>
    <t>江西一加建设工程有限公司</t>
  </si>
  <si>
    <t>杜薇</t>
  </si>
  <si>
    <t>四川杰立建筑工程有限公司</t>
  </si>
  <si>
    <t>鄢广菊</t>
  </si>
  <si>
    <t>山西晋城路桥建设有限公司</t>
  </si>
  <si>
    <t>杨晓俊</t>
  </si>
  <si>
    <t>陕西盛义建设集团有限公司</t>
  </si>
  <si>
    <t>朱昌建</t>
  </si>
  <si>
    <t>沈阳众磊道桥有限公司</t>
  </si>
  <si>
    <t>李阔</t>
  </si>
  <si>
    <t>鄂尔多斯市永安路桥有限责任公司</t>
  </si>
  <si>
    <t>高茂</t>
  </si>
  <si>
    <t>河南汉通公路工程有限公司</t>
  </si>
  <si>
    <t>邓鹏举</t>
  </si>
  <si>
    <t>陕西基泰集团路桥有限公司</t>
  </si>
  <si>
    <t>白大伟</t>
  </si>
  <si>
    <t>齐齐哈尔中远市政工程有限公司</t>
  </si>
  <si>
    <t>刘春杰</t>
  </si>
  <si>
    <t>鄂尔多斯市天基市政工程有限责任公司</t>
  </si>
  <si>
    <t>刘晓丽</t>
  </si>
  <si>
    <t>榆林市成功建工有限责任公司</t>
  </si>
  <si>
    <t>谢志东</t>
  </si>
  <si>
    <t>四川清木建筑工程有限公司</t>
  </si>
  <si>
    <t>杨光</t>
  </si>
  <si>
    <t>准格尔旗魏家峁镇、龙口镇通村公路工程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</si>
</sst>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76" formatCode="0.00_);[Red]\(0.00\)"/>
    <numFmt numFmtId="177" formatCode="0.000_);[Red]\(0.000\)"/>
    <numFmt numFmtId="178" formatCode="0.000_ "/>
    <numFmt numFmtId="179" formatCode="0.00_ "/>
    <numFmt numFmtId="180" formatCode="0_ "/>
    <numFmt numFmtId="181" formatCode="0.0000_ "/>
  </numFmts>
  <fonts count="18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22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color indexed="8"/>
      <name val="宋体"/>
      <family val="3"/>
      <charset val="134"/>
    </font>
    <font>
      <sz val="11"/>
      <color indexed="8"/>
      <name val="Tahoma"/>
      <family val="2"/>
    </font>
    <font>
      <b/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2"/>
      <color indexed="8"/>
      <name val="Tahoma"/>
      <family val="2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indexed="8"/>
      <name val="Tahoma"/>
      <family val="2"/>
    </font>
    <font>
      <b/>
      <sz val="18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815363017670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76" fontId="4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76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77" fontId="4" fillId="0" borderId="1" xfId="1" applyNumberFormat="1" applyFont="1" applyFill="1" applyBorder="1" applyAlignment="1" applyProtection="1">
      <alignment horizontal="center" vertical="center"/>
      <protection locked="0"/>
    </xf>
    <xf numFmtId="177" fontId="4" fillId="0" borderId="1" xfId="0" applyNumberFormat="1" applyFont="1" applyFill="1" applyBorder="1" applyAlignment="1" applyProtection="1">
      <alignment horizontal="center" vertical="center"/>
      <protection locked="0"/>
    </xf>
    <xf numFmtId="178" fontId="4" fillId="0" borderId="1" xfId="0" applyNumberFormat="1" applyFont="1" applyFill="1" applyBorder="1" applyAlignment="1" applyProtection="1">
      <alignment vertical="center"/>
      <protection locked="0"/>
    </xf>
    <xf numFmtId="179" fontId="4" fillId="0" borderId="1" xfId="0" applyNumberFormat="1" applyFont="1" applyFill="1" applyBorder="1" applyAlignment="1" applyProtection="1">
      <alignment horizontal="center" vertical="center"/>
    </xf>
    <xf numFmtId="18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7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6" fontId="9" fillId="0" borderId="1" xfId="1" applyNumberFormat="1" applyFont="1" applyFill="1" applyBorder="1" applyAlignment="1" applyProtection="1">
      <alignment horizontal="center" vertical="center"/>
      <protection locked="0"/>
    </xf>
    <xf numFmtId="179" fontId="4" fillId="0" borderId="1" xfId="0" applyNumberFormat="1" applyFont="1" applyFill="1" applyBorder="1" applyAlignment="1" applyProtection="1">
      <alignment horizontal="center" vertical="center" wrapText="1"/>
    </xf>
    <xf numFmtId="179" fontId="10" fillId="0" borderId="1" xfId="2" applyNumberFormat="1" applyFont="1" applyFill="1" applyBorder="1" applyAlignment="1" applyProtection="1">
      <alignment horizontal="center" vertical="center" wrapText="1"/>
    </xf>
    <xf numFmtId="180" fontId="10" fillId="0" borderId="1" xfId="2" applyNumberFormat="1" applyFont="1" applyFill="1" applyBorder="1" applyAlignment="1" applyProtection="1">
      <alignment horizontal="center" vertical="center" wrapText="1"/>
    </xf>
    <xf numFmtId="180" fontId="11" fillId="0" borderId="1" xfId="2" applyNumberFormat="1" applyFont="1" applyFill="1" applyBorder="1" applyAlignment="1" applyProtection="1">
      <alignment horizontal="center" vertical="center" wrapText="1"/>
    </xf>
    <xf numFmtId="181" fontId="10" fillId="0" borderId="1" xfId="2" applyNumberFormat="1" applyFont="1" applyFill="1" applyBorder="1" applyAlignment="1" applyProtection="1">
      <alignment horizontal="center" vertical="center" wrapText="1"/>
    </xf>
    <xf numFmtId="181" fontId="11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176" fontId="9" fillId="0" borderId="0" xfId="1" applyNumberFormat="1" applyFont="1" applyFill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 wrapText="1"/>
    </xf>
    <xf numFmtId="179" fontId="10" fillId="0" borderId="0" xfId="2" applyNumberFormat="1" applyFont="1" applyFill="1" applyBorder="1" applyAlignment="1" applyProtection="1">
      <alignment horizontal="center" vertical="center" wrapText="1"/>
    </xf>
    <xf numFmtId="180" fontId="10" fillId="0" borderId="0" xfId="2" applyNumberFormat="1" applyFont="1" applyFill="1" applyBorder="1" applyAlignment="1" applyProtection="1">
      <alignment horizontal="center" vertical="center" wrapText="1"/>
    </xf>
    <xf numFmtId="180" fontId="11" fillId="0" borderId="0" xfId="2" applyNumberFormat="1" applyFont="1" applyFill="1" applyBorder="1" applyAlignment="1" applyProtection="1">
      <alignment horizontal="center" vertical="center" wrapText="1"/>
    </xf>
    <xf numFmtId="181" fontId="10" fillId="0" borderId="0" xfId="2" applyNumberFormat="1" applyFont="1" applyFill="1" applyBorder="1" applyAlignment="1" applyProtection="1">
      <alignment horizontal="center" vertical="center" wrapText="1"/>
    </xf>
    <xf numFmtId="181" fontId="11" fillId="0" borderId="0" xfId="2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13" fillId="3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0" fillId="4" borderId="0" xfId="0" applyFill="1">
      <alignment vertical="center"/>
    </xf>
    <xf numFmtId="0" fontId="16" fillId="0" borderId="1" xfId="0" applyFont="1" applyBorder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7" fillId="0" borderId="1" xfId="0" applyFont="1" applyBorder="1">
      <alignment vertical="center"/>
    </xf>
    <xf numFmtId="0" fontId="17" fillId="4" borderId="1" xfId="0" applyFont="1" applyFill="1" applyBorder="1">
      <alignment vertical="center"/>
    </xf>
    <xf numFmtId="0" fontId="16" fillId="4" borderId="1" xfId="0" applyFont="1" applyFill="1" applyBorder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千位分隔" xfId="1" builtinId="3"/>
  </cellStyles>
  <dxfs count="4">
    <dxf>
      <fill>
        <patternFill patternType="solid">
          <fgColor indexed="10"/>
          <bgColor indexed="13"/>
        </patternFill>
      </fill>
    </dxf>
    <dxf>
      <fill>
        <patternFill patternType="solid">
          <fgColor indexed="10"/>
          <bgColor indexed="13"/>
        </patternFill>
      </fill>
    </dxf>
    <dxf>
      <fill>
        <patternFill patternType="solid">
          <fgColor indexed="10"/>
          <bgColor indexed="10"/>
        </patternFill>
      </fill>
    </dxf>
    <dxf>
      <fill>
        <patternFill patternType="solid">
          <fgColor indexed="1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934;&#26684;&#23572;&#26071;&#20132;&#36890;&#36816;&#36755;&#23616;\6FKSG2019-106&#39759;&#23478;&#23745;&#38215;&#12289;&#40857;&#21475;&#38215;&#36890;&#26449;&#20844;&#36335;&#24037;&#31243;\&#35780;&#26631;&#25253;&#21578;\6&#26045;&#24037;&#26631;&#27573;--&#39759;&#23478;&#23745;&#38215;&#12289;&#40857;&#21475;&#38215;&#36890;&#26449;&#20844;&#36335;&#24037;&#312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皮"/>
      <sheetName val="目录"/>
      <sheetName val="表一 基本信息 (2)"/>
      <sheetName val="表二 第一信封开标记录"/>
      <sheetName val="表二-1  第二信封开标记录"/>
      <sheetName val="表三 评标委员会签到表"/>
      <sheetName val="表四 评委对照表"/>
      <sheetName val="表五商务部分初步评审"/>
      <sheetName val="表六 未通过第一信封名单及原因"/>
      <sheetName val="表七 通过第一信封名单"/>
      <sheetName val="表八 退还第二信封"/>
      <sheetName val="抽取系数确认表"/>
      <sheetName val="表九 第二信封初步评审"/>
      <sheetName val="表十 未通过第二信封"/>
      <sheetName val="表十一 通过第二信封1"/>
      <sheetName val="表十二 报价得分表"/>
      <sheetName val="表十三  评分汇总表"/>
      <sheetName val="表十四  问题的澄清通知"/>
      <sheetName val="表十五  问题的澄清"/>
      <sheetName val="表十六 补充说明"/>
      <sheetName val="附件一-1  招标人签到表"/>
      <sheetName val="附件一2  招标人签到表 (2)"/>
      <sheetName val="附件二 投标人签到表"/>
      <sheetName val="附件三-1 密封情况确认表"/>
      <sheetName val="附件三-2密封柜完好"/>
      <sheetName val="附件三-3第二信封密封柜及钥匙"/>
      <sheetName val="附件四 初步评审记录表"/>
      <sheetName val="附件五 原件核实表"/>
      <sheetName val="清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>
            <v>2</v>
          </cell>
          <cell r="C3" t="str">
            <v>恩施自治州华泰交通建设有限公司</v>
          </cell>
        </row>
        <row r="4">
          <cell r="B4">
            <v>3</v>
          </cell>
          <cell r="C4" t="str">
            <v>河南鑫利恒工程有限公司</v>
          </cell>
        </row>
        <row r="5">
          <cell r="B5">
            <v>6</v>
          </cell>
          <cell r="C5" t="str">
            <v>内蒙古祥鑫水利工程有限公司</v>
          </cell>
        </row>
        <row r="6">
          <cell r="B6">
            <v>7</v>
          </cell>
          <cell r="C6" t="str">
            <v>内蒙古瑞舟建设工程有限公司</v>
          </cell>
        </row>
        <row r="7">
          <cell r="B7">
            <v>10</v>
          </cell>
          <cell r="C7" t="str">
            <v>河南盛世永昌建设工程有限公司</v>
          </cell>
        </row>
        <row r="8">
          <cell r="B8">
            <v>11</v>
          </cell>
          <cell r="C8" t="str">
            <v>河南省同裕路桥工程有限公司</v>
          </cell>
        </row>
        <row r="9">
          <cell r="B9">
            <v>12</v>
          </cell>
          <cell r="C9" t="str">
            <v>河南宁中路桥建筑有限公司</v>
          </cell>
        </row>
        <row r="10">
          <cell r="B10">
            <v>13</v>
          </cell>
          <cell r="C10" t="str">
            <v>东升路桥工程建设集团有限公司</v>
          </cell>
        </row>
        <row r="11">
          <cell r="B11">
            <v>14</v>
          </cell>
          <cell r="C11" t="str">
            <v>山西清源路桥工程有限公司</v>
          </cell>
        </row>
        <row r="12">
          <cell r="B12">
            <v>15</v>
          </cell>
          <cell r="C12" t="str">
            <v>平顶山市伟业路桥工程有限公司</v>
          </cell>
        </row>
        <row r="13">
          <cell r="B13">
            <v>16</v>
          </cell>
          <cell r="C13" t="str">
            <v>河南通程公路工程有限公司</v>
          </cell>
        </row>
        <row r="14">
          <cell r="B14">
            <v>18</v>
          </cell>
          <cell r="C14" t="str">
            <v>辽宁陆星建设工程有限公司</v>
          </cell>
        </row>
        <row r="15">
          <cell r="B15">
            <v>19</v>
          </cell>
          <cell r="C15" t="str">
            <v>河南永明市政园林建设有限公司</v>
          </cell>
        </row>
        <row r="16">
          <cell r="B16">
            <v>20</v>
          </cell>
          <cell r="C16" t="str">
            <v>河南圣哲市政工程有限公司</v>
          </cell>
        </row>
        <row r="17">
          <cell r="B17">
            <v>21</v>
          </cell>
          <cell r="C17" t="str">
            <v>杰通建设集团有限公司</v>
          </cell>
        </row>
        <row r="18">
          <cell r="B18">
            <v>22</v>
          </cell>
          <cell r="C18" t="str">
            <v>广西金路投资建设有限公司</v>
          </cell>
        </row>
        <row r="19">
          <cell r="B19">
            <v>23</v>
          </cell>
          <cell r="C19" t="str">
            <v>山西同创公路建设有限公司</v>
          </cell>
        </row>
        <row r="20">
          <cell r="B20">
            <v>24</v>
          </cell>
          <cell r="C20" t="str">
            <v>中启建设有限公司</v>
          </cell>
        </row>
        <row r="21">
          <cell r="B21">
            <v>27</v>
          </cell>
          <cell r="C21" t="str">
            <v>四川川金建筑工程有限公司</v>
          </cell>
        </row>
        <row r="22">
          <cell r="B22">
            <v>28</v>
          </cell>
          <cell r="C22" t="str">
            <v>陕西永卓建设工程有限公司</v>
          </cell>
        </row>
        <row r="23">
          <cell r="B23">
            <v>30</v>
          </cell>
          <cell r="C23" t="str">
            <v>山西力通路桥工程有限公司</v>
          </cell>
        </row>
        <row r="24">
          <cell r="B24">
            <v>32</v>
          </cell>
          <cell r="C24" t="str">
            <v>鲁建集团股份有限公司</v>
          </cell>
        </row>
        <row r="25">
          <cell r="B25">
            <v>33</v>
          </cell>
          <cell r="C25" t="str">
            <v>陕西嘉煜路桥有限责任公司</v>
          </cell>
        </row>
        <row r="26">
          <cell r="B26">
            <v>34</v>
          </cell>
          <cell r="C26" t="str">
            <v>内蒙古联手创业路桥有限责任公司</v>
          </cell>
        </row>
        <row r="27">
          <cell r="B27">
            <v>35</v>
          </cell>
          <cell r="C27" t="str">
            <v>河北路桥交通工程有限公司</v>
          </cell>
        </row>
        <row r="28">
          <cell r="B28">
            <v>36</v>
          </cell>
          <cell r="C28" t="str">
            <v>陕西怡安建设工程有限公司</v>
          </cell>
        </row>
        <row r="29">
          <cell r="B29">
            <v>37</v>
          </cell>
          <cell r="C29" t="str">
            <v>陕西博维建设工程有限公司</v>
          </cell>
        </row>
        <row r="30">
          <cell r="B30">
            <v>38</v>
          </cell>
          <cell r="C30" t="str">
            <v>西北舜天建设有限公司</v>
          </cell>
        </row>
        <row r="31">
          <cell r="B31">
            <v>39</v>
          </cell>
          <cell r="C31" t="str">
            <v>郑州新兴市政工程有限公司</v>
          </cell>
        </row>
        <row r="32">
          <cell r="B32">
            <v>40</v>
          </cell>
          <cell r="C32" t="str">
            <v>内蒙古东昊建设集团有限公司</v>
          </cell>
        </row>
        <row r="33">
          <cell r="B33">
            <v>41</v>
          </cell>
          <cell r="C33" t="str">
            <v>永平建设有限公司</v>
          </cell>
        </row>
        <row r="34">
          <cell r="B34">
            <v>42</v>
          </cell>
          <cell r="C34" t="str">
            <v>河南立哲建设工程有限公司</v>
          </cell>
        </row>
        <row r="35">
          <cell r="B35">
            <v>44</v>
          </cell>
          <cell r="C35" t="str">
            <v>安徽正奇建设有限公司</v>
          </cell>
        </row>
        <row r="36">
          <cell r="B36">
            <v>46</v>
          </cell>
          <cell r="C36" t="str">
            <v>鄂尔多斯市万里路桥集团有限责任公司</v>
          </cell>
        </row>
        <row r="37">
          <cell r="B37">
            <v>47</v>
          </cell>
          <cell r="C37" t="str">
            <v>鄂尔多斯市金泰生路桥有限责任公司</v>
          </cell>
        </row>
        <row r="38">
          <cell r="B38">
            <v>48</v>
          </cell>
          <cell r="C38" t="str">
            <v>凯天建设发展集团有限公司</v>
          </cell>
        </row>
        <row r="39">
          <cell r="B39">
            <v>49</v>
          </cell>
          <cell r="C39" t="str">
            <v>赤峰市宝田路桥有限责任公司</v>
          </cell>
        </row>
        <row r="40">
          <cell r="B40">
            <v>51</v>
          </cell>
          <cell r="C40" t="str">
            <v>乌兰察布市众甫路桥有限责任公司</v>
          </cell>
        </row>
        <row r="41">
          <cell r="B41">
            <v>52</v>
          </cell>
          <cell r="C41" t="str">
            <v>陕西鼎铭工程有限责任公司</v>
          </cell>
        </row>
        <row r="42">
          <cell r="B42">
            <v>54</v>
          </cell>
          <cell r="C42" t="str">
            <v>河南省明珠建设有限公司</v>
          </cell>
        </row>
        <row r="43">
          <cell r="B43">
            <v>55</v>
          </cell>
          <cell r="C43" t="str">
            <v>河南明德建设工程有限公司</v>
          </cell>
        </row>
        <row r="44">
          <cell r="B44">
            <v>56</v>
          </cell>
          <cell r="C44" t="str">
            <v>山西鹏翼路桥有限公司</v>
          </cell>
        </row>
        <row r="45">
          <cell r="B45">
            <v>57</v>
          </cell>
          <cell r="C45" t="str">
            <v>山西恒业建筑安装有限公司</v>
          </cell>
        </row>
        <row r="46">
          <cell r="B46">
            <v>58</v>
          </cell>
          <cell r="C46" t="str">
            <v>山西老区建设有限公司</v>
          </cell>
        </row>
        <row r="47">
          <cell r="B47">
            <v>59</v>
          </cell>
          <cell r="C47" t="str">
            <v>巴彦淖尔市神通路桥工程有限责任公司</v>
          </cell>
        </row>
        <row r="48">
          <cell r="B48">
            <v>60</v>
          </cell>
          <cell r="C48" t="str">
            <v>鄂尔多斯市东方路桥集团股份有限公司</v>
          </cell>
        </row>
        <row r="49">
          <cell r="B49">
            <v>61</v>
          </cell>
          <cell r="C49" t="str">
            <v>阿拉善盟云峰道桥有限责任公司</v>
          </cell>
        </row>
        <row r="50">
          <cell r="B50">
            <v>62</v>
          </cell>
          <cell r="C50" t="str">
            <v>诚捷祥集团有限公司</v>
          </cell>
        </row>
        <row r="51">
          <cell r="B51">
            <v>63</v>
          </cell>
          <cell r="C51" t="str">
            <v>山西华陆建设工程有限公司</v>
          </cell>
        </row>
        <row r="52">
          <cell r="B52">
            <v>64</v>
          </cell>
          <cell r="C52" t="str">
            <v>山西杰兴源建设工程有限公司</v>
          </cell>
        </row>
        <row r="53">
          <cell r="B53">
            <v>65</v>
          </cell>
          <cell r="C53" t="str">
            <v>福建金水建筑工程有限公司</v>
          </cell>
        </row>
        <row r="54">
          <cell r="B54">
            <v>66</v>
          </cell>
          <cell r="C54" t="str">
            <v>重庆川东路桥工程有限公司</v>
          </cell>
        </row>
        <row r="55">
          <cell r="B55">
            <v>67</v>
          </cell>
          <cell r="C55" t="str">
            <v>内蒙古永昶建设有限公司</v>
          </cell>
        </row>
        <row r="56">
          <cell r="B56">
            <v>69</v>
          </cell>
          <cell r="C56" t="str">
            <v>安徽骏飞建设工程有限公司</v>
          </cell>
        </row>
        <row r="57">
          <cell r="B57">
            <v>70</v>
          </cell>
          <cell r="C57" t="str">
            <v>周口市鑫路建筑工程有限公司</v>
          </cell>
        </row>
        <row r="58">
          <cell r="B58">
            <v>71</v>
          </cell>
          <cell r="C58" t="str">
            <v>陕西金正元建设有限公司</v>
          </cell>
        </row>
        <row r="59">
          <cell r="B59">
            <v>72</v>
          </cell>
          <cell r="C59" t="str">
            <v>陕西三元建设有限公司</v>
          </cell>
        </row>
        <row r="60">
          <cell r="B60">
            <v>74</v>
          </cell>
          <cell r="C60" t="str">
            <v>四川旭兴建筑工程有限公司</v>
          </cell>
        </row>
        <row r="61">
          <cell r="B61">
            <v>75</v>
          </cell>
          <cell r="C61" t="str">
            <v>吉林省中盛路桥工程有限公司</v>
          </cell>
        </row>
        <row r="62">
          <cell r="B62">
            <v>76</v>
          </cell>
          <cell r="C62" t="str">
            <v>四川云冠建筑工程有限公司</v>
          </cell>
        </row>
        <row r="63">
          <cell r="B63">
            <v>77</v>
          </cell>
          <cell r="C63" t="str">
            <v>岳阳市通盛路桥工程建设有限公司</v>
          </cell>
        </row>
        <row r="64">
          <cell r="B64">
            <v>78</v>
          </cell>
          <cell r="C64" t="str">
            <v>陕西百宁建设工程有限公司</v>
          </cell>
        </row>
        <row r="65">
          <cell r="B65">
            <v>79</v>
          </cell>
          <cell r="C65" t="str">
            <v>陕西筑煌建设工程有限公司</v>
          </cell>
        </row>
        <row r="66">
          <cell r="B66">
            <v>80</v>
          </cell>
          <cell r="C66" t="str">
            <v>江西省水建建设工程有限公司</v>
          </cell>
        </row>
        <row r="67">
          <cell r="B67">
            <v>82</v>
          </cell>
          <cell r="C67" t="str">
            <v>内蒙古巨鼎建设有限责任公司</v>
          </cell>
        </row>
        <row r="68">
          <cell r="B68">
            <v>83</v>
          </cell>
          <cell r="C68" t="str">
            <v>陕西嘉业工程建设有限公司</v>
          </cell>
        </row>
        <row r="69">
          <cell r="B69">
            <v>84</v>
          </cell>
          <cell r="C69" t="str">
            <v>陕西黎明建设工程有限公司</v>
          </cell>
        </row>
        <row r="70">
          <cell r="B70">
            <v>85</v>
          </cell>
          <cell r="C70" t="str">
            <v>四川圣宏基建筑工程有限公司</v>
          </cell>
        </row>
        <row r="71">
          <cell r="B71">
            <v>86</v>
          </cell>
          <cell r="C71" t="str">
            <v>井冈山市博达公路施工有限公司</v>
          </cell>
        </row>
        <row r="72">
          <cell r="B72">
            <v>89</v>
          </cell>
          <cell r="C72" t="str">
            <v>湖南省永州公路桥梁建设有限公司</v>
          </cell>
        </row>
        <row r="73">
          <cell r="B73">
            <v>90</v>
          </cell>
          <cell r="C73" t="str">
            <v>山西坤鹏建设工程有限公司</v>
          </cell>
        </row>
        <row r="74">
          <cell r="B74">
            <v>91</v>
          </cell>
          <cell r="C74" t="str">
            <v>江西赣东路桥建设集团有限公司</v>
          </cell>
        </row>
        <row r="75">
          <cell r="B75">
            <v>92</v>
          </cell>
          <cell r="C75" t="str">
            <v>内蒙古宏晨路桥建设有限责任公司</v>
          </cell>
        </row>
        <row r="76">
          <cell r="B76">
            <v>93</v>
          </cell>
          <cell r="C76" t="str">
            <v>山西亿承建设工程有限公司</v>
          </cell>
        </row>
        <row r="77">
          <cell r="B77">
            <v>94</v>
          </cell>
          <cell r="C77" t="str">
            <v>太原市政建设集团有限公司</v>
          </cell>
        </row>
        <row r="78">
          <cell r="B78">
            <v>95</v>
          </cell>
          <cell r="C78" t="str">
            <v>湖南省正邦建设工程有限公司</v>
          </cell>
        </row>
        <row r="79">
          <cell r="B79">
            <v>96</v>
          </cell>
          <cell r="C79" t="str">
            <v>山西环宇建筑工程有限公司</v>
          </cell>
        </row>
        <row r="80">
          <cell r="B80">
            <v>97</v>
          </cell>
          <cell r="C80" t="str">
            <v>江西省洪建交通工程有限公司</v>
          </cell>
        </row>
        <row r="81">
          <cell r="B81">
            <v>98</v>
          </cell>
          <cell r="C81" t="str">
            <v>江西华龙水利工程建设有限公司</v>
          </cell>
        </row>
        <row r="82">
          <cell r="B82">
            <v>99</v>
          </cell>
          <cell r="C82" t="str">
            <v>内蒙古兴泰建设集团有限公司</v>
          </cell>
        </row>
        <row r="83">
          <cell r="B83">
            <v>100</v>
          </cell>
          <cell r="C83" t="str">
            <v>内蒙古宇天建设集团有限公司</v>
          </cell>
        </row>
        <row r="84">
          <cell r="B84">
            <v>101</v>
          </cell>
          <cell r="C84" t="str">
            <v>济南金曰公路工程有限公司</v>
          </cell>
        </row>
        <row r="85">
          <cell r="B85">
            <v>102</v>
          </cell>
          <cell r="C85" t="str">
            <v>河南同济路桥工程技术有限公司</v>
          </cell>
        </row>
        <row r="86">
          <cell r="B86">
            <v>103</v>
          </cell>
          <cell r="C86" t="str">
            <v>江西兴物市政园林绿化有限公司</v>
          </cell>
        </row>
        <row r="87">
          <cell r="B87">
            <v>104</v>
          </cell>
          <cell r="C87" t="str">
            <v>榆林市长盛集团路桥工程建设有限公司</v>
          </cell>
        </row>
        <row r="88">
          <cell r="B88">
            <v>105</v>
          </cell>
          <cell r="C88" t="str">
            <v>大连云龙市政工程有限公司</v>
          </cell>
        </row>
        <row r="89">
          <cell r="B89">
            <v>106</v>
          </cell>
          <cell r="C89" t="str">
            <v>西北交通建设集团有限公司</v>
          </cell>
        </row>
        <row r="90">
          <cell r="B90">
            <v>107</v>
          </cell>
          <cell r="C90" t="str">
            <v>鄂尔多斯市立达路桥有限责任公司</v>
          </cell>
        </row>
        <row r="91">
          <cell r="B91">
            <v>108</v>
          </cell>
          <cell r="C91" t="str">
            <v>国和建设集团有限公司</v>
          </cell>
        </row>
        <row r="92">
          <cell r="B92">
            <v>109</v>
          </cell>
          <cell r="C92" t="str">
            <v>乌兰察布市森桥机械工程有限公司</v>
          </cell>
        </row>
        <row r="93">
          <cell r="B93">
            <v>110</v>
          </cell>
          <cell r="C93" t="str">
            <v>梦果欣实业有限公司</v>
          </cell>
        </row>
        <row r="94">
          <cell r="B94">
            <v>111</v>
          </cell>
          <cell r="C94" t="str">
            <v>河北通阳路桥有限公司</v>
          </cell>
        </row>
        <row r="95">
          <cell r="B95">
            <v>112</v>
          </cell>
          <cell r="C95" t="str">
            <v>内蒙古新开元建设有限公司</v>
          </cell>
        </row>
        <row r="96">
          <cell r="B96">
            <v>113</v>
          </cell>
          <cell r="C96" t="str">
            <v>陕西兴汉路桥工程建设有限公司</v>
          </cell>
        </row>
        <row r="97">
          <cell r="B97">
            <v>114</v>
          </cell>
          <cell r="C97" t="str">
            <v>江西赣基集团工程有限公司</v>
          </cell>
        </row>
        <row r="98">
          <cell r="B98">
            <v>115</v>
          </cell>
          <cell r="C98" t="str">
            <v>邯郸建工集团有限公司</v>
          </cell>
        </row>
        <row r="99">
          <cell r="B99">
            <v>117</v>
          </cell>
          <cell r="C99" t="str">
            <v>中地寅岗建设集团有限公司</v>
          </cell>
        </row>
        <row r="100">
          <cell r="B100">
            <v>119</v>
          </cell>
          <cell r="C100" t="str">
            <v>山西麟通建筑工程有限公司</v>
          </cell>
        </row>
        <row r="101">
          <cell r="B101">
            <v>120</v>
          </cell>
          <cell r="C101" t="str">
            <v>百年建设集团有限公司</v>
          </cell>
        </row>
        <row r="102">
          <cell r="B102">
            <v>121</v>
          </cell>
          <cell r="C102" t="str">
            <v>鄂尔多斯市永泰工程建设有限责任公司</v>
          </cell>
        </row>
        <row r="103">
          <cell r="B103">
            <v>122</v>
          </cell>
          <cell r="C103" t="str">
            <v>周口市中顺路桥有限公司</v>
          </cell>
        </row>
        <row r="104">
          <cell r="B104">
            <v>123</v>
          </cell>
          <cell r="C104" t="str">
            <v>江西省银鹰建设工程有限公司</v>
          </cell>
        </row>
        <row r="105">
          <cell r="B105">
            <v>124</v>
          </cell>
          <cell r="C105" t="str">
            <v>洪润路桥工程有限公司</v>
          </cell>
        </row>
        <row r="106">
          <cell r="B106">
            <v>125</v>
          </cell>
          <cell r="C106" t="str">
            <v>乌海市公路工程有限公司</v>
          </cell>
        </row>
        <row r="107">
          <cell r="B107">
            <v>126</v>
          </cell>
          <cell r="C107" t="str">
            <v>陕西华萃路桥工程有限责任公司</v>
          </cell>
        </row>
        <row r="108">
          <cell r="B108">
            <v>127</v>
          </cell>
          <cell r="C108" t="str">
            <v>云南云桥建设股份有限公司</v>
          </cell>
        </row>
        <row r="109">
          <cell r="B109">
            <v>128</v>
          </cell>
          <cell r="C109" t="str">
            <v>云林建设集团有限公司</v>
          </cell>
        </row>
        <row r="110">
          <cell r="B110">
            <v>129</v>
          </cell>
          <cell r="C110" t="str">
            <v>神木市神府路桥建设有限公司</v>
          </cell>
        </row>
        <row r="111">
          <cell r="B111">
            <v>131</v>
          </cell>
          <cell r="C111" t="str">
            <v>湖南方达交通工程建设有限公司</v>
          </cell>
        </row>
        <row r="112">
          <cell r="B112">
            <v>133</v>
          </cell>
          <cell r="C112" t="str">
            <v>华跃建工有限公司</v>
          </cell>
        </row>
        <row r="113">
          <cell r="B113">
            <v>134</v>
          </cell>
          <cell r="C113" t="str">
            <v>龙岩市恒达工程有限公司</v>
          </cell>
        </row>
        <row r="114">
          <cell r="B114">
            <v>135</v>
          </cell>
          <cell r="C114" t="str">
            <v>郑州久鼎路桥工程有限公司</v>
          </cell>
        </row>
        <row r="115">
          <cell r="B115">
            <v>137</v>
          </cell>
          <cell r="C115" t="str">
            <v>河南瑞诚路桥建设工程有限公司</v>
          </cell>
        </row>
        <row r="116">
          <cell r="B116">
            <v>138</v>
          </cell>
          <cell r="C116" t="str">
            <v>黑龙江省华龙建设有限公司</v>
          </cell>
        </row>
        <row r="117">
          <cell r="B117">
            <v>140</v>
          </cell>
          <cell r="C117" t="str">
            <v>江苏建星交通工程有限公司</v>
          </cell>
        </row>
        <row r="118">
          <cell r="B118">
            <v>141</v>
          </cell>
          <cell r="C118" t="str">
            <v>河南省通德公路工程有限公司</v>
          </cell>
        </row>
        <row r="119">
          <cell r="B119">
            <v>142</v>
          </cell>
          <cell r="C119" t="str">
            <v>临沂市兰田路桥有限公司</v>
          </cell>
        </row>
        <row r="120">
          <cell r="B120">
            <v>143</v>
          </cell>
          <cell r="C120" t="str">
            <v>辽宁交通建设集团有限公司</v>
          </cell>
        </row>
        <row r="121">
          <cell r="B121">
            <v>144</v>
          </cell>
          <cell r="C121" t="str">
            <v>鄂尔多斯市路泰公路工程有限责任公司</v>
          </cell>
        </row>
        <row r="122">
          <cell r="B122">
            <v>145</v>
          </cell>
          <cell r="C122" t="str">
            <v>江西王牌建设工程集团有限公司</v>
          </cell>
        </row>
        <row r="123">
          <cell r="B123">
            <v>146</v>
          </cell>
          <cell r="C123" t="str">
            <v>江西一加建设工程有限公司</v>
          </cell>
        </row>
        <row r="124">
          <cell r="B124">
            <v>147</v>
          </cell>
          <cell r="C124" t="str">
            <v>四川杰立建筑工程有限公司</v>
          </cell>
        </row>
        <row r="125">
          <cell r="B125">
            <v>148</v>
          </cell>
          <cell r="C125" t="str">
            <v>山西晋城路桥建设有限公司</v>
          </cell>
        </row>
        <row r="126">
          <cell r="B126">
            <v>149</v>
          </cell>
          <cell r="C126" t="str">
            <v>陕西盛义建设集团有限公司</v>
          </cell>
        </row>
        <row r="127">
          <cell r="B127">
            <v>150</v>
          </cell>
          <cell r="C127" t="str">
            <v>沈阳众磊道桥有限公司</v>
          </cell>
        </row>
        <row r="128">
          <cell r="B128">
            <v>151</v>
          </cell>
          <cell r="C128" t="str">
            <v>鄂尔多斯市永安路桥有限责任公司</v>
          </cell>
        </row>
        <row r="129">
          <cell r="B129">
            <v>152</v>
          </cell>
          <cell r="C129" t="str">
            <v>河南汉通公路工程有限公司</v>
          </cell>
        </row>
        <row r="130">
          <cell r="B130">
            <v>153</v>
          </cell>
          <cell r="C130" t="str">
            <v>陕西基泰集团路桥有限公司</v>
          </cell>
        </row>
        <row r="131">
          <cell r="B131">
            <v>155</v>
          </cell>
          <cell r="C131" t="str">
            <v>齐齐哈尔中远市政工程有限公司</v>
          </cell>
        </row>
        <row r="132">
          <cell r="B132">
            <v>157</v>
          </cell>
          <cell r="C132" t="str">
            <v>鄂尔多斯市天基市政工程有限责任公司</v>
          </cell>
        </row>
        <row r="133">
          <cell r="B133">
            <v>167</v>
          </cell>
          <cell r="C133" t="str">
            <v>四川清木建筑工程有限公司</v>
          </cell>
        </row>
      </sheetData>
      <sheetData sheetId="10"/>
      <sheetData sheetId="11">
        <row r="2">
          <cell r="C2">
            <v>0.999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2"/>
  <sheetViews>
    <sheetView workbookViewId="0">
      <selection sqref="A1:XFD1048576"/>
    </sheetView>
  </sheetViews>
  <sheetFormatPr defaultColWidth="10" defaultRowHeight="15"/>
  <cols>
    <col min="1" max="1" width="6.109375" style="28" customWidth="1"/>
    <col min="2" max="2" width="6.5546875" style="28" customWidth="1"/>
    <col min="3" max="3" width="46.88671875" style="3" customWidth="1"/>
    <col min="4" max="4" width="19.6640625" style="29" customWidth="1"/>
    <col min="5" max="5" width="13.33203125" style="37" customWidth="1"/>
    <col min="6" max="13" width="18.21875" style="37" hidden="1" customWidth="1"/>
    <col min="14" max="16" width="18.21875" style="38" hidden="1" customWidth="1"/>
    <col min="17" max="17" width="15.44140625" style="37" customWidth="1"/>
    <col min="18" max="18" width="8.5546875" style="37" customWidth="1"/>
    <col min="19" max="19" width="22.77734375" style="37" customWidth="1"/>
    <col min="20" max="16384" width="10" style="3"/>
  </cols>
  <sheetData>
    <row r="1" spans="1:19" ht="38.25" customHeight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" customHeight="1">
      <c r="A2" s="4" t="s">
        <v>1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3.1" customHeight="1">
      <c r="A3" s="6" t="s">
        <v>2</v>
      </c>
      <c r="B3" s="6"/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23.1" customHeight="1">
      <c r="A4" s="6" t="s">
        <v>3</v>
      </c>
      <c r="B4" s="6"/>
      <c r="C4" s="6"/>
      <c r="D4" s="2">
        <v>11619720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3.1" customHeight="1">
      <c r="A5" s="6" t="s">
        <v>4</v>
      </c>
      <c r="B5" s="6"/>
      <c r="C5" s="6"/>
      <c r="D5" s="8">
        <f>[1]抽取系数确认表!C2</f>
        <v>0.999</v>
      </c>
      <c r="E5" s="9"/>
      <c r="F5" s="10"/>
      <c r="G5" s="10"/>
      <c r="H5" s="10"/>
      <c r="I5" s="10"/>
      <c r="J5" s="10"/>
      <c r="K5" s="10"/>
      <c r="L5" s="11" t="s">
        <v>5</v>
      </c>
      <c r="M5" s="11"/>
      <c r="N5" s="11"/>
      <c r="O5" s="11"/>
      <c r="P5" s="11"/>
      <c r="Q5" s="11"/>
      <c r="R5" s="12">
        <f>IF(D7="","",ROUND(N7,0))</f>
        <v>10700406</v>
      </c>
      <c r="S5" s="12"/>
    </row>
    <row r="6" spans="1:19" ht="38.1" customHeight="1">
      <c r="A6" s="13" t="s">
        <v>6</v>
      </c>
      <c r="B6" s="14" t="s">
        <v>7</v>
      </c>
      <c r="C6" s="15" t="s">
        <v>8</v>
      </c>
      <c r="D6" s="16" t="s">
        <v>9</v>
      </c>
      <c r="E6" s="15" t="s">
        <v>10</v>
      </c>
      <c r="F6" s="17" t="s">
        <v>11</v>
      </c>
      <c r="G6" s="17" t="s">
        <v>12</v>
      </c>
      <c r="H6" s="17" t="s">
        <v>13</v>
      </c>
      <c r="I6" s="17" t="s">
        <v>14</v>
      </c>
      <c r="J6" s="17" t="s">
        <v>15</v>
      </c>
      <c r="K6" s="17" t="s">
        <v>16</v>
      </c>
      <c r="L6" s="17" t="s">
        <v>17</v>
      </c>
      <c r="M6" s="17" t="s">
        <v>18</v>
      </c>
      <c r="N6" s="17" t="s">
        <v>19</v>
      </c>
      <c r="O6" s="17" t="s">
        <v>20</v>
      </c>
      <c r="P6" s="17" t="s">
        <v>21</v>
      </c>
      <c r="Q6" s="17" t="s">
        <v>22</v>
      </c>
      <c r="R6" s="17" t="s">
        <v>23</v>
      </c>
      <c r="S6" s="15" t="s">
        <v>24</v>
      </c>
    </row>
    <row r="7" spans="1:19" ht="28.95" customHeight="1">
      <c r="A7" s="13">
        <v>1</v>
      </c>
      <c r="B7" s="18">
        <f>'[1]表七 通过第一信封名单'!B126</f>
        <v>149</v>
      </c>
      <c r="C7" s="19" t="str">
        <f>'[1]表七 通过第一信封名单'!C126</f>
        <v>陕西盛义建设集团有限公司</v>
      </c>
      <c r="D7" s="20">
        <v>10700856</v>
      </c>
      <c r="E7" s="21" t="str">
        <f t="shared" ref="E7:E70" si="0">IF(D7="","",IF(D7&lt;=$D$4,"有效","无效/超出上限"))</f>
        <v>有效</v>
      </c>
      <c r="F7" s="22">
        <f t="shared" ref="F7:F70" si="1">IF(E7="有效",D7,"")</f>
        <v>10700856</v>
      </c>
      <c r="G7" s="22" t="str">
        <f t="shared" ref="G7:G70" si="2">IF(E7="有效","参与",IF(D7="","","不参与"))</f>
        <v>参与</v>
      </c>
      <c r="H7" s="22" t="str">
        <f t="shared" ref="H7:H70" si="3">IF(D7="","",IF(OR(F7=MAX($F$7:$F$9963),F7=MIN($F$7:$F$9963),E7="无效/超出上限"),"不参与","参与"))</f>
        <v>参与</v>
      </c>
      <c r="I7" s="22">
        <f t="shared" ref="I7:I70" si="4">IF(D7="","",SMALL(($F$7:$F$9963),ROUND(COUNT($F$7:$F$9963)*0.2,0)))</f>
        <v>10569323</v>
      </c>
      <c r="J7" s="22">
        <f t="shared" ref="J7:J70" si="5">IF(D7="","",LARGE(($F$7:$F$9963),ROUND(COUNT($F$7:$F$9963)*0.2,0)))</f>
        <v>10822465</v>
      </c>
      <c r="K7" s="23" t="str">
        <f t="shared" ref="K7:K70" si="6">IF(D7="","",IF(OR(F7&lt;=I7,F7&gt;=J7,E7="无效/超出上限"),"不参与","参与"))</f>
        <v>参与</v>
      </c>
      <c r="L7" s="24" t="str">
        <f t="shared" ref="L7:L70" si="7">IF(D7="","",IF(COUNT($F$7:$F$9963)&lt;=7,G7,IF(AND(COUNT($F$7:$F$9963)&lt;=10,COUNT($F$7:$F$9963)&gt;7),H7,IF(COUNT($F$7:$F$9963)&gt;=10,K7))))</f>
        <v>参与</v>
      </c>
      <c r="M7" s="23">
        <f t="shared" ref="M7:M70" si="8">IF(L7="不参与","",F7)</f>
        <v>10700856</v>
      </c>
      <c r="N7" s="23">
        <f t="shared" ref="N7:N70" si="9">ROUND(AVERAGE($M$7:$M$9963)*$D$5,0)</f>
        <v>10700406</v>
      </c>
      <c r="O7" s="25">
        <f t="shared" ref="O7:O70" si="10">IF(F7="","",ROUND((F7-N7)/N7*100,4))</f>
        <v>4.1999999999999997E-3</v>
      </c>
      <c r="P7" s="25">
        <f t="shared" ref="P7:P70" si="11">IF(F7="","",IF(O7&gt;0,(-O7*4),(O7*3)))</f>
        <v>-1.6799999999999999E-2</v>
      </c>
      <c r="Q7" s="26">
        <f t="shared" ref="Q7:Q70" si="12">IF(F7="","",100+P7)</f>
        <v>99.983199999999997</v>
      </c>
      <c r="R7" s="13">
        <f t="shared" ref="R7:R70" si="13">IF(E7="","",IF(E7="有效",RANK(Q7,$Q$7:$Q$9963),"无效"))</f>
        <v>1</v>
      </c>
      <c r="S7" s="15"/>
    </row>
    <row r="8" spans="1:19" ht="28.95" customHeight="1">
      <c r="A8" s="13">
        <v>2</v>
      </c>
      <c r="B8" s="18">
        <f>'[1]表七 通过第一信封名单'!B97</f>
        <v>114</v>
      </c>
      <c r="C8" s="19" t="str">
        <f>'[1]表七 通过第一信封名单'!C97</f>
        <v>江西赣基集团工程有限公司</v>
      </c>
      <c r="D8" s="20">
        <v>10703274</v>
      </c>
      <c r="E8" s="21" t="str">
        <f t="shared" si="0"/>
        <v>有效</v>
      </c>
      <c r="F8" s="22">
        <f t="shared" si="1"/>
        <v>10703274</v>
      </c>
      <c r="G8" s="22" t="str">
        <f t="shared" si="2"/>
        <v>参与</v>
      </c>
      <c r="H8" s="22" t="str">
        <f t="shared" si="3"/>
        <v>参与</v>
      </c>
      <c r="I8" s="22">
        <f t="shared" si="4"/>
        <v>10569323</v>
      </c>
      <c r="J8" s="22">
        <f t="shared" si="5"/>
        <v>10822465</v>
      </c>
      <c r="K8" s="23" t="str">
        <f t="shared" si="6"/>
        <v>参与</v>
      </c>
      <c r="L8" s="24" t="str">
        <f t="shared" si="7"/>
        <v>参与</v>
      </c>
      <c r="M8" s="23">
        <f t="shared" si="8"/>
        <v>10703274</v>
      </c>
      <c r="N8" s="23">
        <f t="shared" si="9"/>
        <v>10700406</v>
      </c>
      <c r="O8" s="25">
        <f t="shared" si="10"/>
        <v>2.6800000000000001E-2</v>
      </c>
      <c r="P8" s="25">
        <f t="shared" si="11"/>
        <v>-0.1072</v>
      </c>
      <c r="Q8" s="26">
        <f t="shared" si="12"/>
        <v>99.892799999999994</v>
      </c>
      <c r="R8" s="13">
        <f t="shared" si="13"/>
        <v>2</v>
      </c>
      <c r="S8" s="15"/>
    </row>
    <row r="9" spans="1:19" ht="28.95" customHeight="1">
      <c r="A9" s="13">
        <v>3</v>
      </c>
      <c r="B9" s="18">
        <f>'[1]表七 通过第一信封名单'!B75</f>
        <v>92</v>
      </c>
      <c r="C9" s="19" t="str">
        <f>'[1]表七 通过第一信封名单'!C75</f>
        <v>内蒙古宏晨路桥建设有限责任公司</v>
      </c>
      <c r="D9" s="20">
        <v>10696011</v>
      </c>
      <c r="E9" s="21" t="str">
        <f t="shared" si="0"/>
        <v>有效</v>
      </c>
      <c r="F9" s="22">
        <f t="shared" si="1"/>
        <v>10696011</v>
      </c>
      <c r="G9" s="22" t="str">
        <f t="shared" si="2"/>
        <v>参与</v>
      </c>
      <c r="H9" s="22" t="str">
        <f t="shared" si="3"/>
        <v>参与</v>
      </c>
      <c r="I9" s="22">
        <f t="shared" si="4"/>
        <v>10569323</v>
      </c>
      <c r="J9" s="22">
        <f t="shared" si="5"/>
        <v>10822465</v>
      </c>
      <c r="K9" s="23" t="str">
        <f t="shared" si="6"/>
        <v>参与</v>
      </c>
      <c r="L9" s="24" t="str">
        <f t="shared" si="7"/>
        <v>参与</v>
      </c>
      <c r="M9" s="23">
        <f t="shared" si="8"/>
        <v>10696011</v>
      </c>
      <c r="N9" s="23">
        <f t="shared" si="9"/>
        <v>10700406</v>
      </c>
      <c r="O9" s="25">
        <f t="shared" si="10"/>
        <v>-4.1099999999999998E-2</v>
      </c>
      <c r="P9" s="25">
        <f t="shared" si="11"/>
        <v>-0.12329999999999999</v>
      </c>
      <c r="Q9" s="26">
        <f t="shared" si="12"/>
        <v>99.8767</v>
      </c>
      <c r="R9" s="13">
        <f t="shared" si="13"/>
        <v>3</v>
      </c>
      <c r="S9" s="15"/>
    </row>
    <row r="10" spans="1:19" ht="28.95" customHeight="1">
      <c r="A10" s="13">
        <v>4</v>
      </c>
      <c r="B10" s="18">
        <f>'[1]表七 通过第一信封名单'!B108</f>
        <v>127</v>
      </c>
      <c r="C10" s="19" t="str">
        <f>'[1]表七 通过第一信封名单'!C108</f>
        <v>云南云桥建设股份有限公司</v>
      </c>
      <c r="D10" s="20">
        <v>10692700</v>
      </c>
      <c r="E10" s="21" t="str">
        <f t="shared" si="0"/>
        <v>有效</v>
      </c>
      <c r="F10" s="22">
        <f t="shared" si="1"/>
        <v>10692700</v>
      </c>
      <c r="G10" s="22" t="str">
        <f t="shared" si="2"/>
        <v>参与</v>
      </c>
      <c r="H10" s="22" t="str">
        <f t="shared" si="3"/>
        <v>参与</v>
      </c>
      <c r="I10" s="22">
        <f t="shared" si="4"/>
        <v>10569323</v>
      </c>
      <c r="J10" s="22">
        <f t="shared" si="5"/>
        <v>10822465</v>
      </c>
      <c r="K10" s="23" t="str">
        <f t="shared" si="6"/>
        <v>参与</v>
      </c>
      <c r="L10" s="24" t="str">
        <f t="shared" si="7"/>
        <v>参与</v>
      </c>
      <c r="M10" s="23">
        <f t="shared" si="8"/>
        <v>10692700</v>
      </c>
      <c r="N10" s="23">
        <f t="shared" si="9"/>
        <v>10700406</v>
      </c>
      <c r="O10" s="25">
        <f t="shared" si="10"/>
        <v>-7.1999999999999995E-2</v>
      </c>
      <c r="P10" s="25">
        <f t="shared" si="11"/>
        <v>-0.21599999999999997</v>
      </c>
      <c r="Q10" s="26">
        <f t="shared" si="12"/>
        <v>99.784000000000006</v>
      </c>
      <c r="R10" s="13">
        <f t="shared" si="13"/>
        <v>4</v>
      </c>
      <c r="S10" s="15"/>
    </row>
    <row r="11" spans="1:19" ht="28.95" customHeight="1">
      <c r="A11" s="13">
        <v>5</v>
      </c>
      <c r="B11" s="18">
        <f>'[1]表七 通过第一信封名单'!B117</f>
        <v>140</v>
      </c>
      <c r="C11" s="19" t="str">
        <f>'[1]表七 通过第一信封名单'!C117</f>
        <v>江苏建星交通工程有限公司</v>
      </c>
      <c r="D11" s="20">
        <v>10690429</v>
      </c>
      <c r="E11" s="21" t="str">
        <f t="shared" si="0"/>
        <v>有效</v>
      </c>
      <c r="F11" s="22">
        <f t="shared" si="1"/>
        <v>10690429</v>
      </c>
      <c r="G11" s="22" t="str">
        <f t="shared" si="2"/>
        <v>参与</v>
      </c>
      <c r="H11" s="22" t="str">
        <f t="shared" si="3"/>
        <v>参与</v>
      </c>
      <c r="I11" s="22">
        <f t="shared" si="4"/>
        <v>10569323</v>
      </c>
      <c r="J11" s="22">
        <f t="shared" si="5"/>
        <v>10822465</v>
      </c>
      <c r="K11" s="23" t="str">
        <f t="shared" si="6"/>
        <v>参与</v>
      </c>
      <c r="L11" s="24" t="str">
        <f t="shared" si="7"/>
        <v>参与</v>
      </c>
      <c r="M11" s="23">
        <f t="shared" si="8"/>
        <v>10690429</v>
      </c>
      <c r="N11" s="23">
        <f t="shared" si="9"/>
        <v>10700406</v>
      </c>
      <c r="O11" s="25">
        <f t="shared" si="10"/>
        <v>-9.3200000000000005E-2</v>
      </c>
      <c r="P11" s="25">
        <f t="shared" si="11"/>
        <v>-0.27960000000000002</v>
      </c>
      <c r="Q11" s="26">
        <f t="shared" si="12"/>
        <v>99.720399999999998</v>
      </c>
      <c r="R11" s="13">
        <f t="shared" si="13"/>
        <v>5</v>
      </c>
      <c r="S11" s="15"/>
    </row>
    <row r="12" spans="1:19" ht="28.95" customHeight="1">
      <c r="A12" s="13">
        <v>6</v>
      </c>
      <c r="B12" s="18">
        <f>'[1]表七 通过第一信封名单'!B128</f>
        <v>151</v>
      </c>
      <c r="C12" s="19" t="str">
        <f>'[1]表七 通过第一信封名单'!C128</f>
        <v>鄂尔多斯市永安路桥有限责任公司</v>
      </c>
      <c r="D12" s="20">
        <v>10689891</v>
      </c>
      <c r="E12" s="21" t="str">
        <f t="shared" si="0"/>
        <v>有效</v>
      </c>
      <c r="F12" s="22">
        <f t="shared" si="1"/>
        <v>10689891</v>
      </c>
      <c r="G12" s="22" t="str">
        <f t="shared" si="2"/>
        <v>参与</v>
      </c>
      <c r="H12" s="22" t="str">
        <f t="shared" si="3"/>
        <v>参与</v>
      </c>
      <c r="I12" s="22">
        <f t="shared" si="4"/>
        <v>10569323</v>
      </c>
      <c r="J12" s="22">
        <f t="shared" si="5"/>
        <v>10822465</v>
      </c>
      <c r="K12" s="23" t="str">
        <f t="shared" si="6"/>
        <v>参与</v>
      </c>
      <c r="L12" s="24" t="str">
        <f t="shared" si="7"/>
        <v>参与</v>
      </c>
      <c r="M12" s="23">
        <f t="shared" si="8"/>
        <v>10689891</v>
      </c>
      <c r="N12" s="23">
        <f t="shared" si="9"/>
        <v>10700406</v>
      </c>
      <c r="O12" s="25">
        <f t="shared" si="10"/>
        <v>-9.8299999999999998E-2</v>
      </c>
      <c r="P12" s="25">
        <f t="shared" si="11"/>
        <v>-0.2949</v>
      </c>
      <c r="Q12" s="26">
        <f t="shared" si="12"/>
        <v>99.705100000000002</v>
      </c>
      <c r="R12" s="13">
        <f t="shared" si="13"/>
        <v>6</v>
      </c>
      <c r="S12" s="15"/>
    </row>
    <row r="13" spans="1:19" ht="28.95" customHeight="1">
      <c r="A13" s="13">
        <v>7</v>
      </c>
      <c r="B13" s="18">
        <f>'[1]表七 通过第一信封名单'!B124</f>
        <v>147</v>
      </c>
      <c r="C13" s="19" t="str">
        <f>'[1]表七 通过第一信封名单'!C124</f>
        <v>四川杰立建筑工程有限公司</v>
      </c>
      <c r="D13" s="20">
        <v>10710330</v>
      </c>
      <c r="E13" s="21" t="str">
        <f t="shared" si="0"/>
        <v>有效</v>
      </c>
      <c r="F13" s="22">
        <f t="shared" si="1"/>
        <v>10710330</v>
      </c>
      <c r="G13" s="22" t="str">
        <f t="shared" si="2"/>
        <v>参与</v>
      </c>
      <c r="H13" s="22" t="str">
        <f t="shared" si="3"/>
        <v>参与</v>
      </c>
      <c r="I13" s="22">
        <f t="shared" si="4"/>
        <v>10569323</v>
      </c>
      <c r="J13" s="22">
        <f t="shared" si="5"/>
        <v>10822465</v>
      </c>
      <c r="K13" s="23" t="str">
        <f t="shared" si="6"/>
        <v>参与</v>
      </c>
      <c r="L13" s="24" t="str">
        <f t="shared" si="7"/>
        <v>参与</v>
      </c>
      <c r="M13" s="23">
        <f t="shared" si="8"/>
        <v>10710330</v>
      </c>
      <c r="N13" s="23">
        <f t="shared" si="9"/>
        <v>10700406</v>
      </c>
      <c r="O13" s="25">
        <f t="shared" si="10"/>
        <v>9.2700000000000005E-2</v>
      </c>
      <c r="P13" s="25">
        <f t="shared" si="11"/>
        <v>-0.37080000000000002</v>
      </c>
      <c r="Q13" s="26">
        <f t="shared" si="12"/>
        <v>99.629199999999997</v>
      </c>
      <c r="R13" s="13">
        <f t="shared" si="13"/>
        <v>7</v>
      </c>
      <c r="S13" s="15"/>
    </row>
    <row r="14" spans="1:19" ht="28.95" customHeight="1">
      <c r="A14" s="13">
        <v>8</v>
      </c>
      <c r="B14" s="18">
        <f>'[1]表七 通过第一信封名单'!B116</f>
        <v>138</v>
      </c>
      <c r="C14" s="19" t="str">
        <f>'[1]表七 通过第一信封名单'!C116</f>
        <v>黑龙江省华龙建设有限公司</v>
      </c>
      <c r="D14" s="20">
        <v>10712518</v>
      </c>
      <c r="E14" s="21" t="str">
        <f t="shared" si="0"/>
        <v>有效</v>
      </c>
      <c r="F14" s="22">
        <f t="shared" si="1"/>
        <v>10712518</v>
      </c>
      <c r="G14" s="22" t="str">
        <f t="shared" si="2"/>
        <v>参与</v>
      </c>
      <c r="H14" s="22" t="str">
        <f t="shared" si="3"/>
        <v>参与</v>
      </c>
      <c r="I14" s="22">
        <f t="shared" si="4"/>
        <v>10569323</v>
      </c>
      <c r="J14" s="22">
        <f t="shared" si="5"/>
        <v>10822465</v>
      </c>
      <c r="K14" s="23" t="str">
        <f t="shared" si="6"/>
        <v>参与</v>
      </c>
      <c r="L14" s="24" t="str">
        <f t="shared" si="7"/>
        <v>参与</v>
      </c>
      <c r="M14" s="23">
        <f t="shared" si="8"/>
        <v>10712518</v>
      </c>
      <c r="N14" s="23">
        <f t="shared" si="9"/>
        <v>10700406</v>
      </c>
      <c r="O14" s="25">
        <f t="shared" si="10"/>
        <v>0.1132</v>
      </c>
      <c r="P14" s="25">
        <f t="shared" si="11"/>
        <v>-0.45279999999999998</v>
      </c>
      <c r="Q14" s="26">
        <f t="shared" si="12"/>
        <v>99.547200000000004</v>
      </c>
      <c r="R14" s="13">
        <f t="shared" si="13"/>
        <v>8</v>
      </c>
      <c r="S14" s="15"/>
    </row>
    <row r="15" spans="1:19" ht="28.95" customHeight="1">
      <c r="A15" s="13">
        <v>9</v>
      </c>
      <c r="B15" s="18">
        <f>'[1]表七 通过第一信封名单'!B68</f>
        <v>83</v>
      </c>
      <c r="C15" s="19" t="str">
        <f>'[1]表七 通过第一信封名单'!C68</f>
        <v>陕西嘉业工程建设有限公司</v>
      </c>
      <c r="D15" s="20">
        <v>10713498</v>
      </c>
      <c r="E15" s="21" t="str">
        <f t="shared" si="0"/>
        <v>有效</v>
      </c>
      <c r="F15" s="22">
        <f t="shared" si="1"/>
        <v>10713498</v>
      </c>
      <c r="G15" s="22" t="str">
        <f t="shared" si="2"/>
        <v>参与</v>
      </c>
      <c r="H15" s="22" t="str">
        <f t="shared" si="3"/>
        <v>参与</v>
      </c>
      <c r="I15" s="22">
        <f t="shared" si="4"/>
        <v>10569323</v>
      </c>
      <c r="J15" s="22">
        <f t="shared" si="5"/>
        <v>10822465</v>
      </c>
      <c r="K15" s="23" t="str">
        <f t="shared" si="6"/>
        <v>参与</v>
      </c>
      <c r="L15" s="24" t="str">
        <f t="shared" si="7"/>
        <v>参与</v>
      </c>
      <c r="M15" s="23">
        <f t="shared" si="8"/>
        <v>10713498</v>
      </c>
      <c r="N15" s="23">
        <f t="shared" si="9"/>
        <v>10700406</v>
      </c>
      <c r="O15" s="25">
        <f t="shared" si="10"/>
        <v>0.12239999999999999</v>
      </c>
      <c r="P15" s="25">
        <f t="shared" si="11"/>
        <v>-0.48959999999999998</v>
      </c>
      <c r="Q15" s="26">
        <f t="shared" si="12"/>
        <v>99.510400000000004</v>
      </c>
      <c r="R15" s="13">
        <f t="shared" si="13"/>
        <v>9</v>
      </c>
      <c r="S15" s="15"/>
    </row>
    <row r="16" spans="1:19" ht="28.95" customHeight="1">
      <c r="A16" s="13">
        <v>10</v>
      </c>
      <c r="B16" s="18">
        <f>'[1]表七 通过第一信封名单'!B77</f>
        <v>94</v>
      </c>
      <c r="C16" s="19" t="str">
        <f>'[1]表七 通过第一信封名单'!C77</f>
        <v>太原市政建设集团有限公司</v>
      </c>
      <c r="D16" s="20">
        <v>10713847</v>
      </c>
      <c r="E16" s="21" t="str">
        <f t="shared" si="0"/>
        <v>有效</v>
      </c>
      <c r="F16" s="22">
        <f t="shared" si="1"/>
        <v>10713847</v>
      </c>
      <c r="G16" s="22" t="str">
        <f t="shared" si="2"/>
        <v>参与</v>
      </c>
      <c r="H16" s="22" t="str">
        <f t="shared" si="3"/>
        <v>参与</v>
      </c>
      <c r="I16" s="22">
        <f t="shared" si="4"/>
        <v>10569323</v>
      </c>
      <c r="J16" s="22">
        <f t="shared" si="5"/>
        <v>10822465</v>
      </c>
      <c r="K16" s="23" t="str">
        <f t="shared" si="6"/>
        <v>参与</v>
      </c>
      <c r="L16" s="24" t="str">
        <f t="shared" si="7"/>
        <v>参与</v>
      </c>
      <c r="M16" s="23">
        <f t="shared" si="8"/>
        <v>10713847</v>
      </c>
      <c r="N16" s="23">
        <f t="shared" si="9"/>
        <v>10700406</v>
      </c>
      <c r="O16" s="25">
        <f t="shared" si="10"/>
        <v>0.12559999999999999</v>
      </c>
      <c r="P16" s="25">
        <f t="shared" si="11"/>
        <v>-0.50239999999999996</v>
      </c>
      <c r="Q16" s="26">
        <f t="shared" si="12"/>
        <v>99.497600000000006</v>
      </c>
      <c r="R16" s="13">
        <f t="shared" si="13"/>
        <v>10</v>
      </c>
      <c r="S16" s="15"/>
    </row>
    <row r="17" spans="1:19" ht="28.95" customHeight="1">
      <c r="A17" s="13">
        <v>11</v>
      </c>
      <c r="B17" s="18">
        <f>'[1]表七 通过第一信封名单'!B63</f>
        <v>77</v>
      </c>
      <c r="C17" s="19" t="str">
        <f>'[1]表七 通过第一信封名单'!C63</f>
        <v>岳阳市通盛路桥工程建设有限公司</v>
      </c>
      <c r="D17" s="20">
        <v>10682131</v>
      </c>
      <c r="E17" s="21" t="str">
        <f t="shared" si="0"/>
        <v>有效</v>
      </c>
      <c r="F17" s="22">
        <f t="shared" si="1"/>
        <v>10682131</v>
      </c>
      <c r="G17" s="22" t="str">
        <f t="shared" si="2"/>
        <v>参与</v>
      </c>
      <c r="H17" s="22" t="str">
        <f t="shared" si="3"/>
        <v>参与</v>
      </c>
      <c r="I17" s="22">
        <f t="shared" si="4"/>
        <v>10569323</v>
      </c>
      <c r="J17" s="22">
        <f t="shared" si="5"/>
        <v>10822465</v>
      </c>
      <c r="K17" s="23" t="str">
        <f t="shared" si="6"/>
        <v>参与</v>
      </c>
      <c r="L17" s="24" t="str">
        <f t="shared" si="7"/>
        <v>参与</v>
      </c>
      <c r="M17" s="23">
        <f t="shared" si="8"/>
        <v>10682131</v>
      </c>
      <c r="N17" s="23">
        <f t="shared" si="9"/>
        <v>10700406</v>
      </c>
      <c r="O17" s="25">
        <f t="shared" si="10"/>
        <v>-0.17080000000000001</v>
      </c>
      <c r="P17" s="25">
        <f t="shared" si="11"/>
        <v>-0.51239999999999997</v>
      </c>
      <c r="Q17" s="26">
        <f t="shared" si="12"/>
        <v>99.4876</v>
      </c>
      <c r="R17" s="13">
        <f t="shared" si="13"/>
        <v>11</v>
      </c>
      <c r="S17" s="15"/>
    </row>
    <row r="18" spans="1:19" ht="28.95" customHeight="1">
      <c r="A18" s="13">
        <v>12</v>
      </c>
      <c r="B18" s="18">
        <f>'[1]表七 通过第一信封名单'!B34</f>
        <v>42</v>
      </c>
      <c r="C18" s="19" t="str">
        <f>'[1]表七 通过第一信封名单'!C34</f>
        <v>河南立哲建设工程有限公司</v>
      </c>
      <c r="D18" s="20">
        <v>10715669</v>
      </c>
      <c r="E18" s="21" t="str">
        <f t="shared" si="0"/>
        <v>有效</v>
      </c>
      <c r="F18" s="22">
        <f t="shared" si="1"/>
        <v>10715669</v>
      </c>
      <c r="G18" s="22" t="str">
        <f t="shared" si="2"/>
        <v>参与</v>
      </c>
      <c r="H18" s="22" t="str">
        <f t="shared" si="3"/>
        <v>参与</v>
      </c>
      <c r="I18" s="22">
        <f t="shared" si="4"/>
        <v>10569323</v>
      </c>
      <c r="J18" s="22">
        <f t="shared" si="5"/>
        <v>10822465</v>
      </c>
      <c r="K18" s="23" t="str">
        <f t="shared" si="6"/>
        <v>参与</v>
      </c>
      <c r="L18" s="24" t="str">
        <f t="shared" si="7"/>
        <v>参与</v>
      </c>
      <c r="M18" s="23">
        <f t="shared" si="8"/>
        <v>10715669</v>
      </c>
      <c r="N18" s="23">
        <f t="shared" si="9"/>
        <v>10700406</v>
      </c>
      <c r="O18" s="25">
        <f t="shared" si="10"/>
        <v>0.1426</v>
      </c>
      <c r="P18" s="25">
        <f t="shared" si="11"/>
        <v>-0.57040000000000002</v>
      </c>
      <c r="Q18" s="26">
        <f t="shared" si="12"/>
        <v>99.429599999999994</v>
      </c>
      <c r="R18" s="13">
        <f t="shared" si="13"/>
        <v>12</v>
      </c>
      <c r="S18" s="15"/>
    </row>
    <row r="19" spans="1:19" ht="28.95" customHeight="1">
      <c r="A19" s="13">
        <v>13</v>
      </c>
      <c r="B19" s="18">
        <f>'[1]表七 通过第一信封名单'!B53</f>
        <v>65</v>
      </c>
      <c r="C19" s="19" t="str">
        <f>'[1]表七 通过第一信封名单'!C53</f>
        <v>福建金水建筑工程有限公司</v>
      </c>
      <c r="D19" s="20">
        <v>10716868</v>
      </c>
      <c r="E19" s="21" t="str">
        <f t="shared" si="0"/>
        <v>有效</v>
      </c>
      <c r="F19" s="22">
        <f t="shared" si="1"/>
        <v>10716868</v>
      </c>
      <c r="G19" s="22" t="str">
        <f t="shared" si="2"/>
        <v>参与</v>
      </c>
      <c r="H19" s="22" t="str">
        <f t="shared" si="3"/>
        <v>参与</v>
      </c>
      <c r="I19" s="22">
        <f t="shared" si="4"/>
        <v>10569323</v>
      </c>
      <c r="J19" s="22">
        <f t="shared" si="5"/>
        <v>10822465</v>
      </c>
      <c r="K19" s="23" t="str">
        <f t="shared" si="6"/>
        <v>参与</v>
      </c>
      <c r="L19" s="24" t="str">
        <f t="shared" si="7"/>
        <v>参与</v>
      </c>
      <c r="M19" s="23">
        <f t="shared" si="8"/>
        <v>10716868</v>
      </c>
      <c r="N19" s="23">
        <f t="shared" si="9"/>
        <v>10700406</v>
      </c>
      <c r="O19" s="25">
        <f t="shared" si="10"/>
        <v>0.15379999999999999</v>
      </c>
      <c r="P19" s="25">
        <f t="shared" si="11"/>
        <v>-0.61519999999999997</v>
      </c>
      <c r="Q19" s="26">
        <f t="shared" si="12"/>
        <v>99.384799999999998</v>
      </c>
      <c r="R19" s="13">
        <f t="shared" si="13"/>
        <v>13</v>
      </c>
      <c r="S19" s="15"/>
    </row>
    <row r="20" spans="1:19" ht="28.95" customHeight="1">
      <c r="A20" s="13">
        <v>14</v>
      </c>
      <c r="B20" s="18">
        <f>'[1]表七 通过第一信封名单'!B93</f>
        <v>110</v>
      </c>
      <c r="C20" s="19" t="str">
        <f>'[1]表七 通过第一信封名单'!C93</f>
        <v>梦果欣实业有限公司</v>
      </c>
      <c r="D20" s="20">
        <v>10718031</v>
      </c>
      <c r="E20" s="21" t="str">
        <f t="shared" si="0"/>
        <v>有效</v>
      </c>
      <c r="F20" s="22">
        <f t="shared" si="1"/>
        <v>10718031</v>
      </c>
      <c r="G20" s="22" t="str">
        <f t="shared" si="2"/>
        <v>参与</v>
      </c>
      <c r="H20" s="22" t="str">
        <f t="shared" si="3"/>
        <v>参与</v>
      </c>
      <c r="I20" s="22">
        <f t="shared" si="4"/>
        <v>10569323</v>
      </c>
      <c r="J20" s="22">
        <f t="shared" si="5"/>
        <v>10822465</v>
      </c>
      <c r="K20" s="23" t="str">
        <f t="shared" si="6"/>
        <v>参与</v>
      </c>
      <c r="L20" s="24" t="str">
        <f t="shared" si="7"/>
        <v>参与</v>
      </c>
      <c r="M20" s="23">
        <f t="shared" si="8"/>
        <v>10718031</v>
      </c>
      <c r="N20" s="23">
        <f t="shared" si="9"/>
        <v>10700406</v>
      </c>
      <c r="O20" s="25">
        <f t="shared" si="10"/>
        <v>0.16470000000000001</v>
      </c>
      <c r="P20" s="25">
        <f t="shared" si="11"/>
        <v>-0.65880000000000005</v>
      </c>
      <c r="Q20" s="26">
        <f t="shared" si="12"/>
        <v>99.341200000000001</v>
      </c>
      <c r="R20" s="13">
        <f t="shared" si="13"/>
        <v>14</v>
      </c>
      <c r="S20" s="15"/>
    </row>
    <row r="21" spans="1:19" ht="28.95" customHeight="1">
      <c r="A21" s="13">
        <v>15</v>
      </c>
      <c r="B21" s="18">
        <f>'[1]表七 通过第一信封名单'!B33</f>
        <v>41</v>
      </c>
      <c r="C21" s="19" t="str">
        <f>'[1]表七 通过第一信封名单'!C33</f>
        <v>永平建设有限公司</v>
      </c>
      <c r="D21" s="20">
        <v>10675020</v>
      </c>
      <c r="E21" s="21" t="str">
        <f t="shared" si="0"/>
        <v>有效</v>
      </c>
      <c r="F21" s="22">
        <f t="shared" si="1"/>
        <v>10675020</v>
      </c>
      <c r="G21" s="22" t="str">
        <f t="shared" si="2"/>
        <v>参与</v>
      </c>
      <c r="H21" s="22" t="str">
        <f t="shared" si="3"/>
        <v>参与</v>
      </c>
      <c r="I21" s="22">
        <f t="shared" si="4"/>
        <v>10569323</v>
      </c>
      <c r="J21" s="22">
        <f t="shared" si="5"/>
        <v>10822465</v>
      </c>
      <c r="K21" s="23" t="str">
        <f t="shared" si="6"/>
        <v>参与</v>
      </c>
      <c r="L21" s="24" t="str">
        <f t="shared" si="7"/>
        <v>参与</v>
      </c>
      <c r="M21" s="23">
        <f t="shared" si="8"/>
        <v>10675020</v>
      </c>
      <c r="N21" s="23">
        <f t="shared" si="9"/>
        <v>10700406</v>
      </c>
      <c r="O21" s="25">
        <f t="shared" si="10"/>
        <v>-0.23719999999999999</v>
      </c>
      <c r="P21" s="25">
        <f t="shared" si="11"/>
        <v>-0.71160000000000001</v>
      </c>
      <c r="Q21" s="26">
        <f t="shared" si="12"/>
        <v>99.288399999999996</v>
      </c>
      <c r="R21" s="13">
        <f t="shared" si="13"/>
        <v>15</v>
      </c>
      <c r="S21" s="15"/>
    </row>
    <row r="22" spans="1:19" ht="28.95" customHeight="1">
      <c r="A22" s="13">
        <v>16</v>
      </c>
      <c r="B22" s="18">
        <f>'[1]表七 通过第一信封名单'!B24</f>
        <v>32</v>
      </c>
      <c r="C22" s="19" t="str">
        <f>'[1]表七 通过第一信封名单'!C24</f>
        <v>鲁建集团股份有限公司</v>
      </c>
      <c r="D22" s="20">
        <v>10721503</v>
      </c>
      <c r="E22" s="21" t="str">
        <f t="shared" si="0"/>
        <v>有效</v>
      </c>
      <c r="F22" s="22">
        <f t="shared" si="1"/>
        <v>10721503</v>
      </c>
      <c r="G22" s="22" t="str">
        <f t="shared" si="2"/>
        <v>参与</v>
      </c>
      <c r="H22" s="22" t="str">
        <f t="shared" si="3"/>
        <v>参与</v>
      </c>
      <c r="I22" s="22">
        <f t="shared" si="4"/>
        <v>10569323</v>
      </c>
      <c r="J22" s="22">
        <f t="shared" si="5"/>
        <v>10822465</v>
      </c>
      <c r="K22" s="23" t="str">
        <f t="shared" si="6"/>
        <v>参与</v>
      </c>
      <c r="L22" s="24" t="str">
        <f t="shared" si="7"/>
        <v>参与</v>
      </c>
      <c r="M22" s="23">
        <f t="shared" si="8"/>
        <v>10721503</v>
      </c>
      <c r="N22" s="23">
        <f t="shared" si="9"/>
        <v>10700406</v>
      </c>
      <c r="O22" s="25">
        <f t="shared" si="10"/>
        <v>0.19719999999999999</v>
      </c>
      <c r="P22" s="25">
        <f t="shared" si="11"/>
        <v>-0.78879999999999995</v>
      </c>
      <c r="Q22" s="26">
        <f t="shared" si="12"/>
        <v>99.211200000000005</v>
      </c>
      <c r="R22" s="13">
        <f t="shared" si="13"/>
        <v>16</v>
      </c>
      <c r="S22" s="15"/>
    </row>
    <row r="23" spans="1:19" ht="28.95" customHeight="1">
      <c r="A23" s="13">
        <v>17</v>
      </c>
      <c r="B23" s="18">
        <f>'[1]表七 通过第一信封名单'!B71</f>
        <v>86</v>
      </c>
      <c r="C23" s="19" t="str">
        <f>'[1]表七 通过第一信封名单'!C71</f>
        <v>井冈山市博达公路施工有限公司</v>
      </c>
      <c r="D23" s="20">
        <v>10671553</v>
      </c>
      <c r="E23" s="21" t="str">
        <f t="shared" si="0"/>
        <v>有效</v>
      </c>
      <c r="F23" s="22">
        <f t="shared" si="1"/>
        <v>10671553</v>
      </c>
      <c r="G23" s="22" t="str">
        <f t="shared" si="2"/>
        <v>参与</v>
      </c>
      <c r="H23" s="22" t="str">
        <f t="shared" si="3"/>
        <v>参与</v>
      </c>
      <c r="I23" s="22">
        <f t="shared" si="4"/>
        <v>10569323</v>
      </c>
      <c r="J23" s="22">
        <f t="shared" si="5"/>
        <v>10822465</v>
      </c>
      <c r="K23" s="23" t="str">
        <f t="shared" si="6"/>
        <v>参与</v>
      </c>
      <c r="L23" s="24" t="str">
        <f t="shared" si="7"/>
        <v>参与</v>
      </c>
      <c r="M23" s="23">
        <f t="shared" si="8"/>
        <v>10671553</v>
      </c>
      <c r="N23" s="23">
        <f t="shared" si="9"/>
        <v>10700406</v>
      </c>
      <c r="O23" s="25">
        <f t="shared" si="10"/>
        <v>-0.26960000000000001</v>
      </c>
      <c r="P23" s="25">
        <f t="shared" si="11"/>
        <v>-0.80879999999999996</v>
      </c>
      <c r="Q23" s="26">
        <f t="shared" si="12"/>
        <v>99.191199999999995</v>
      </c>
      <c r="R23" s="13">
        <f t="shared" si="13"/>
        <v>17</v>
      </c>
      <c r="S23" s="15"/>
    </row>
    <row r="24" spans="1:19" ht="28.95" customHeight="1">
      <c r="A24" s="13">
        <v>18</v>
      </c>
      <c r="B24" s="18">
        <f>'[1]表七 通过第一信封名单'!B14</f>
        <v>18</v>
      </c>
      <c r="C24" s="19" t="str">
        <f>'[1]表七 通过第一信封名单'!C14</f>
        <v>辽宁陆星建设工程有限公司</v>
      </c>
      <c r="D24" s="20">
        <v>10722561</v>
      </c>
      <c r="E24" s="21" t="str">
        <f t="shared" si="0"/>
        <v>有效</v>
      </c>
      <c r="F24" s="22">
        <f t="shared" si="1"/>
        <v>10722561</v>
      </c>
      <c r="G24" s="22" t="str">
        <f t="shared" si="2"/>
        <v>参与</v>
      </c>
      <c r="H24" s="22" t="str">
        <f t="shared" si="3"/>
        <v>参与</v>
      </c>
      <c r="I24" s="22">
        <f t="shared" si="4"/>
        <v>10569323</v>
      </c>
      <c r="J24" s="22">
        <f t="shared" si="5"/>
        <v>10822465</v>
      </c>
      <c r="K24" s="23" t="str">
        <f t="shared" si="6"/>
        <v>参与</v>
      </c>
      <c r="L24" s="24" t="str">
        <f t="shared" si="7"/>
        <v>参与</v>
      </c>
      <c r="M24" s="23">
        <f t="shared" si="8"/>
        <v>10722561</v>
      </c>
      <c r="N24" s="23">
        <f t="shared" si="9"/>
        <v>10700406</v>
      </c>
      <c r="O24" s="25">
        <f t="shared" si="10"/>
        <v>0.20699999999999999</v>
      </c>
      <c r="P24" s="25">
        <f t="shared" si="11"/>
        <v>-0.82799999999999996</v>
      </c>
      <c r="Q24" s="26">
        <f t="shared" si="12"/>
        <v>99.171999999999997</v>
      </c>
      <c r="R24" s="13">
        <f t="shared" si="13"/>
        <v>18</v>
      </c>
      <c r="S24" s="15"/>
    </row>
    <row r="25" spans="1:19" ht="28.95" customHeight="1">
      <c r="A25" s="13">
        <v>19</v>
      </c>
      <c r="B25" s="18">
        <f>'[1]表七 通过第一信封名单'!B102</f>
        <v>121</v>
      </c>
      <c r="C25" s="19" t="str">
        <f>'[1]表七 通过第一信封名单'!C102</f>
        <v>鄂尔多斯市永泰工程建设有限责任公司</v>
      </c>
      <c r="D25" s="20">
        <v>10668953</v>
      </c>
      <c r="E25" s="21" t="str">
        <f t="shared" si="0"/>
        <v>有效</v>
      </c>
      <c r="F25" s="22">
        <f t="shared" si="1"/>
        <v>10668953</v>
      </c>
      <c r="G25" s="22" t="str">
        <f t="shared" si="2"/>
        <v>参与</v>
      </c>
      <c r="H25" s="22" t="str">
        <f t="shared" si="3"/>
        <v>参与</v>
      </c>
      <c r="I25" s="22">
        <f t="shared" si="4"/>
        <v>10569323</v>
      </c>
      <c r="J25" s="22">
        <f t="shared" si="5"/>
        <v>10822465</v>
      </c>
      <c r="K25" s="23" t="str">
        <f t="shared" si="6"/>
        <v>参与</v>
      </c>
      <c r="L25" s="24" t="str">
        <f t="shared" si="7"/>
        <v>参与</v>
      </c>
      <c r="M25" s="23">
        <f t="shared" si="8"/>
        <v>10668953</v>
      </c>
      <c r="N25" s="23">
        <f t="shared" si="9"/>
        <v>10700406</v>
      </c>
      <c r="O25" s="25">
        <f t="shared" si="10"/>
        <v>-0.29389999999999999</v>
      </c>
      <c r="P25" s="25">
        <f t="shared" si="11"/>
        <v>-0.88169999999999993</v>
      </c>
      <c r="Q25" s="26">
        <f t="shared" si="12"/>
        <v>99.118300000000005</v>
      </c>
      <c r="R25" s="13">
        <f t="shared" si="13"/>
        <v>19</v>
      </c>
      <c r="S25" s="15"/>
    </row>
    <row r="26" spans="1:19" ht="28.95" customHeight="1">
      <c r="A26" s="13">
        <v>20</v>
      </c>
      <c r="B26" s="18">
        <f>'[1]表七 通过第一信封名单'!B72</f>
        <v>89</v>
      </c>
      <c r="C26" s="19" t="str">
        <f>'[1]表七 通过第一信封名单'!C72</f>
        <v>湖南省永州公路桥梁建设有限公司</v>
      </c>
      <c r="D26" s="20">
        <v>10724421</v>
      </c>
      <c r="E26" s="21" t="str">
        <f t="shared" si="0"/>
        <v>有效</v>
      </c>
      <c r="F26" s="22">
        <f t="shared" si="1"/>
        <v>10724421</v>
      </c>
      <c r="G26" s="22" t="str">
        <f t="shared" si="2"/>
        <v>参与</v>
      </c>
      <c r="H26" s="22" t="str">
        <f t="shared" si="3"/>
        <v>参与</v>
      </c>
      <c r="I26" s="22">
        <f t="shared" si="4"/>
        <v>10569323</v>
      </c>
      <c r="J26" s="22">
        <f t="shared" si="5"/>
        <v>10822465</v>
      </c>
      <c r="K26" s="23" t="str">
        <f t="shared" si="6"/>
        <v>参与</v>
      </c>
      <c r="L26" s="24" t="str">
        <f t="shared" si="7"/>
        <v>参与</v>
      </c>
      <c r="M26" s="23">
        <f t="shared" si="8"/>
        <v>10724421</v>
      </c>
      <c r="N26" s="23">
        <f t="shared" si="9"/>
        <v>10700406</v>
      </c>
      <c r="O26" s="25">
        <f t="shared" si="10"/>
        <v>0.22439999999999999</v>
      </c>
      <c r="P26" s="25">
        <f t="shared" si="11"/>
        <v>-0.89759999999999995</v>
      </c>
      <c r="Q26" s="26">
        <f t="shared" si="12"/>
        <v>99.102400000000003</v>
      </c>
      <c r="R26" s="13">
        <f t="shared" si="13"/>
        <v>20</v>
      </c>
      <c r="S26" s="15"/>
    </row>
    <row r="27" spans="1:19" ht="28.95" customHeight="1">
      <c r="A27" s="13">
        <v>21</v>
      </c>
      <c r="B27" s="18">
        <f>'[1]表七 通过第一信封名单'!B67</f>
        <v>82</v>
      </c>
      <c r="C27" s="19" t="str">
        <f>'[1]表七 通过第一信封名单'!C67</f>
        <v>内蒙古巨鼎建设有限责任公司</v>
      </c>
      <c r="D27" s="20">
        <v>10666957</v>
      </c>
      <c r="E27" s="21" t="str">
        <f t="shared" si="0"/>
        <v>有效</v>
      </c>
      <c r="F27" s="22">
        <f t="shared" si="1"/>
        <v>10666957</v>
      </c>
      <c r="G27" s="22" t="str">
        <f t="shared" si="2"/>
        <v>参与</v>
      </c>
      <c r="H27" s="22" t="str">
        <f t="shared" si="3"/>
        <v>参与</v>
      </c>
      <c r="I27" s="22">
        <f t="shared" si="4"/>
        <v>10569323</v>
      </c>
      <c r="J27" s="22">
        <f t="shared" si="5"/>
        <v>10822465</v>
      </c>
      <c r="K27" s="23" t="str">
        <f t="shared" si="6"/>
        <v>参与</v>
      </c>
      <c r="L27" s="24" t="str">
        <f t="shared" si="7"/>
        <v>参与</v>
      </c>
      <c r="M27" s="23">
        <f t="shared" si="8"/>
        <v>10666957</v>
      </c>
      <c r="N27" s="23">
        <f t="shared" si="9"/>
        <v>10700406</v>
      </c>
      <c r="O27" s="25">
        <f t="shared" si="10"/>
        <v>-0.31259999999999999</v>
      </c>
      <c r="P27" s="25">
        <f t="shared" si="11"/>
        <v>-0.93779999999999997</v>
      </c>
      <c r="Q27" s="26">
        <f t="shared" si="12"/>
        <v>99.062200000000004</v>
      </c>
      <c r="R27" s="13">
        <f t="shared" si="13"/>
        <v>21</v>
      </c>
      <c r="S27" s="15"/>
    </row>
    <row r="28" spans="1:19" ht="28.95" customHeight="1">
      <c r="A28" s="13">
        <v>22</v>
      </c>
      <c r="B28" s="18">
        <f>'[1]表七 通过第一信封名单'!B125</f>
        <v>148</v>
      </c>
      <c r="C28" s="19" t="str">
        <f>'[1]表七 通过第一信封名单'!C125</f>
        <v>山西晋城路桥建设有限公司</v>
      </c>
      <c r="D28" s="20">
        <v>10666809</v>
      </c>
      <c r="E28" s="21" t="str">
        <f t="shared" si="0"/>
        <v>有效</v>
      </c>
      <c r="F28" s="22">
        <f t="shared" si="1"/>
        <v>10666809</v>
      </c>
      <c r="G28" s="22" t="str">
        <f t="shared" si="2"/>
        <v>参与</v>
      </c>
      <c r="H28" s="22" t="str">
        <f t="shared" si="3"/>
        <v>参与</v>
      </c>
      <c r="I28" s="22">
        <f t="shared" si="4"/>
        <v>10569323</v>
      </c>
      <c r="J28" s="22">
        <f t="shared" si="5"/>
        <v>10822465</v>
      </c>
      <c r="K28" s="23" t="str">
        <f t="shared" si="6"/>
        <v>参与</v>
      </c>
      <c r="L28" s="24" t="str">
        <f t="shared" si="7"/>
        <v>参与</v>
      </c>
      <c r="M28" s="23">
        <f t="shared" si="8"/>
        <v>10666809</v>
      </c>
      <c r="N28" s="23">
        <f t="shared" si="9"/>
        <v>10700406</v>
      </c>
      <c r="O28" s="25">
        <f t="shared" si="10"/>
        <v>-0.314</v>
      </c>
      <c r="P28" s="25">
        <f t="shared" si="11"/>
        <v>-0.94199999999999995</v>
      </c>
      <c r="Q28" s="26">
        <f t="shared" si="12"/>
        <v>99.058000000000007</v>
      </c>
      <c r="R28" s="13">
        <f t="shared" si="13"/>
        <v>22</v>
      </c>
      <c r="S28" s="15"/>
    </row>
    <row r="29" spans="1:19" ht="28.95" customHeight="1">
      <c r="A29" s="13">
        <v>23</v>
      </c>
      <c r="B29" s="18">
        <f>'[1]表七 通过第一信封名单'!B42</f>
        <v>54</v>
      </c>
      <c r="C29" s="19" t="str">
        <f>'[1]表七 通过第一信封名单'!C42</f>
        <v>河南省明珠建设有限公司</v>
      </c>
      <c r="D29" s="20">
        <v>10727094</v>
      </c>
      <c r="E29" s="21" t="str">
        <f t="shared" si="0"/>
        <v>有效</v>
      </c>
      <c r="F29" s="22">
        <f t="shared" si="1"/>
        <v>10727094</v>
      </c>
      <c r="G29" s="22" t="str">
        <f t="shared" si="2"/>
        <v>参与</v>
      </c>
      <c r="H29" s="22" t="str">
        <f t="shared" si="3"/>
        <v>参与</v>
      </c>
      <c r="I29" s="22">
        <f t="shared" si="4"/>
        <v>10569323</v>
      </c>
      <c r="J29" s="22">
        <f t="shared" si="5"/>
        <v>10822465</v>
      </c>
      <c r="K29" s="23" t="str">
        <f t="shared" si="6"/>
        <v>参与</v>
      </c>
      <c r="L29" s="24" t="str">
        <f t="shared" si="7"/>
        <v>参与</v>
      </c>
      <c r="M29" s="23">
        <f t="shared" si="8"/>
        <v>10727094</v>
      </c>
      <c r="N29" s="23">
        <f t="shared" si="9"/>
        <v>10700406</v>
      </c>
      <c r="O29" s="25">
        <f t="shared" si="10"/>
        <v>0.24940000000000001</v>
      </c>
      <c r="P29" s="25">
        <f t="shared" si="11"/>
        <v>-0.99760000000000004</v>
      </c>
      <c r="Q29" s="26">
        <f t="shared" si="12"/>
        <v>99.002399999999994</v>
      </c>
      <c r="R29" s="13">
        <f t="shared" si="13"/>
        <v>23</v>
      </c>
      <c r="S29" s="15"/>
    </row>
    <row r="30" spans="1:19" ht="28.95" customHeight="1">
      <c r="A30" s="13">
        <v>24</v>
      </c>
      <c r="B30" s="18">
        <f>'[1]表七 通过第一信封名单'!B64</f>
        <v>78</v>
      </c>
      <c r="C30" s="19" t="str">
        <f>'[1]表七 通过第一信封名单'!C64</f>
        <v>陕西百宁建设工程有限公司</v>
      </c>
      <c r="D30" s="20">
        <v>10660971</v>
      </c>
      <c r="E30" s="21" t="str">
        <f t="shared" si="0"/>
        <v>有效</v>
      </c>
      <c r="F30" s="22">
        <f t="shared" si="1"/>
        <v>10660971</v>
      </c>
      <c r="G30" s="22" t="str">
        <f t="shared" si="2"/>
        <v>参与</v>
      </c>
      <c r="H30" s="22" t="str">
        <f t="shared" si="3"/>
        <v>参与</v>
      </c>
      <c r="I30" s="22">
        <f t="shared" si="4"/>
        <v>10569323</v>
      </c>
      <c r="J30" s="22">
        <f t="shared" si="5"/>
        <v>10822465</v>
      </c>
      <c r="K30" s="23" t="str">
        <f t="shared" si="6"/>
        <v>参与</v>
      </c>
      <c r="L30" s="24" t="str">
        <f t="shared" si="7"/>
        <v>参与</v>
      </c>
      <c r="M30" s="23">
        <f t="shared" si="8"/>
        <v>10660971</v>
      </c>
      <c r="N30" s="23">
        <f t="shared" si="9"/>
        <v>10700406</v>
      </c>
      <c r="O30" s="25">
        <f t="shared" si="10"/>
        <v>-0.36849999999999999</v>
      </c>
      <c r="P30" s="25">
        <f t="shared" si="11"/>
        <v>-1.1054999999999999</v>
      </c>
      <c r="Q30" s="26">
        <f t="shared" si="12"/>
        <v>98.894499999999994</v>
      </c>
      <c r="R30" s="13">
        <f t="shared" si="13"/>
        <v>24</v>
      </c>
      <c r="S30" s="15"/>
    </row>
    <row r="31" spans="1:19" ht="28.95" customHeight="1">
      <c r="A31" s="13">
        <v>25</v>
      </c>
      <c r="B31" s="18">
        <f>'[1]表七 通过第一信封名单'!B88</f>
        <v>105</v>
      </c>
      <c r="C31" s="19" t="str">
        <f>'[1]表七 通过第一信封名单'!C88</f>
        <v>大连云龙市政工程有限公司</v>
      </c>
      <c r="D31" s="20">
        <v>10731624</v>
      </c>
      <c r="E31" s="21" t="str">
        <f t="shared" si="0"/>
        <v>有效</v>
      </c>
      <c r="F31" s="22">
        <f t="shared" si="1"/>
        <v>10731624</v>
      </c>
      <c r="G31" s="22" t="str">
        <f t="shared" si="2"/>
        <v>参与</v>
      </c>
      <c r="H31" s="22" t="str">
        <f t="shared" si="3"/>
        <v>参与</v>
      </c>
      <c r="I31" s="22">
        <f t="shared" si="4"/>
        <v>10569323</v>
      </c>
      <c r="J31" s="22">
        <f t="shared" si="5"/>
        <v>10822465</v>
      </c>
      <c r="K31" s="23" t="str">
        <f t="shared" si="6"/>
        <v>参与</v>
      </c>
      <c r="L31" s="24" t="str">
        <f t="shared" si="7"/>
        <v>参与</v>
      </c>
      <c r="M31" s="23">
        <f t="shared" si="8"/>
        <v>10731624</v>
      </c>
      <c r="N31" s="23">
        <f t="shared" si="9"/>
        <v>10700406</v>
      </c>
      <c r="O31" s="25">
        <f t="shared" si="10"/>
        <v>0.29170000000000001</v>
      </c>
      <c r="P31" s="25">
        <f t="shared" si="11"/>
        <v>-1.1668000000000001</v>
      </c>
      <c r="Q31" s="26">
        <f t="shared" si="12"/>
        <v>98.833200000000005</v>
      </c>
      <c r="R31" s="13">
        <f t="shared" si="13"/>
        <v>25</v>
      </c>
      <c r="S31" s="15"/>
    </row>
    <row r="32" spans="1:19" ht="28.95" customHeight="1">
      <c r="A32" s="13">
        <v>26</v>
      </c>
      <c r="B32" s="18">
        <f>'[1]表七 通过第一信封名单'!B83</f>
        <v>100</v>
      </c>
      <c r="C32" s="19" t="str">
        <f>'[1]表七 通过第一信封名单'!C83</f>
        <v>内蒙古宇天建设集团有限公司</v>
      </c>
      <c r="D32" s="20">
        <v>10734216</v>
      </c>
      <c r="E32" s="21" t="str">
        <f t="shared" si="0"/>
        <v>有效</v>
      </c>
      <c r="F32" s="22">
        <f t="shared" si="1"/>
        <v>10734216</v>
      </c>
      <c r="G32" s="22" t="str">
        <f t="shared" si="2"/>
        <v>参与</v>
      </c>
      <c r="H32" s="22" t="str">
        <f t="shared" si="3"/>
        <v>参与</v>
      </c>
      <c r="I32" s="22">
        <f t="shared" si="4"/>
        <v>10569323</v>
      </c>
      <c r="J32" s="22">
        <f t="shared" si="5"/>
        <v>10822465</v>
      </c>
      <c r="K32" s="23" t="str">
        <f t="shared" si="6"/>
        <v>参与</v>
      </c>
      <c r="L32" s="24" t="str">
        <f t="shared" si="7"/>
        <v>参与</v>
      </c>
      <c r="M32" s="23">
        <f t="shared" si="8"/>
        <v>10734216</v>
      </c>
      <c r="N32" s="23">
        <f t="shared" si="9"/>
        <v>10700406</v>
      </c>
      <c r="O32" s="25">
        <f t="shared" si="10"/>
        <v>0.316</v>
      </c>
      <c r="P32" s="25">
        <f t="shared" si="11"/>
        <v>-1.264</v>
      </c>
      <c r="Q32" s="26">
        <f t="shared" si="12"/>
        <v>98.736000000000004</v>
      </c>
      <c r="R32" s="13">
        <f t="shared" si="13"/>
        <v>26</v>
      </c>
      <c r="S32" s="15"/>
    </row>
    <row r="33" spans="1:19" ht="28.95" customHeight="1">
      <c r="A33" s="13">
        <v>27</v>
      </c>
      <c r="B33" s="18">
        <f>'[1]表七 通过第一信封名单'!B106</f>
        <v>125</v>
      </c>
      <c r="C33" s="19" t="str">
        <f>'[1]表七 通过第一信封名单'!C106</f>
        <v>乌海市公路工程有限公司</v>
      </c>
      <c r="D33" s="20">
        <v>10734994</v>
      </c>
      <c r="E33" s="21" t="str">
        <f t="shared" si="0"/>
        <v>有效</v>
      </c>
      <c r="F33" s="22">
        <f t="shared" si="1"/>
        <v>10734994</v>
      </c>
      <c r="G33" s="22" t="str">
        <f t="shared" si="2"/>
        <v>参与</v>
      </c>
      <c r="H33" s="22" t="str">
        <f t="shared" si="3"/>
        <v>参与</v>
      </c>
      <c r="I33" s="22">
        <f t="shared" si="4"/>
        <v>10569323</v>
      </c>
      <c r="J33" s="22">
        <f t="shared" si="5"/>
        <v>10822465</v>
      </c>
      <c r="K33" s="23" t="str">
        <f t="shared" si="6"/>
        <v>参与</v>
      </c>
      <c r="L33" s="24" t="str">
        <f t="shared" si="7"/>
        <v>参与</v>
      </c>
      <c r="M33" s="23">
        <f t="shared" si="8"/>
        <v>10734994</v>
      </c>
      <c r="N33" s="23">
        <f t="shared" si="9"/>
        <v>10700406</v>
      </c>
      <c r="O33" s="25">
        <f t="shared" si="10"/>
        <v>0.32319999999999999</v>
      </c>
      <c r="P33" s="25">
        <f t="shared" si="11"/>
        <v>-1.2927999999999999</v>
      </c>
      <c r="Q33" s="26">
        <f t="shared" si="12"/>
        <v>98.7072</v>
      </c>
      <c r="R33" s="13">
        <f t="shared" si="13"/>
        <v>27</v>
      </c>
      <c r="S33" s="15"/>
    </row>
    <row r="34" spans="1:19" ht="28.95" customHeight="1">
      <c r="A34" s="13">
        <v>28</v>
      </c>
      <c r="B34" s="18">
        <f>'[1]表七 通过第一信封名单'!B81</f>
        <v>98</v>
      </c>
      <c r="C34" s="19" t="str">
        <f>'[1]表七 通过第一信封名单'!C81</f>
        <v>江西华龙水利工程建设有限公司</v>
      </c>
      <c r="D34" s="20">
        <v>10736159</v>
      </c>
      <c r="E34" s="21" t="str">
        <f t="shared" si="0"/>
        <v>有效</v>
      </c>
      <c r="F34" s="22">
        <f t="shared" si="1"/>
        <v>10736159</v>
      </c>
      <c r="G34" s="22" t="str">
        <f t="shared" si="2"/>
        <v>参与</v>
      </c>
      <c r="H34" s="22" t="str">
        <f t="shared" si="3"/>
        <v>参与</v>
      </c>
      <c r="I34" s="22">
        <f t="shared" si="4"/>
        <v>10569323</v>
      </c>
      <c r="J34" s="22">
        <f t="shared" si="5"/>
        <v>10822465</v>
      </c>
      <c r="K34" s="23" t="str">
        <f t="shared" si="6"/>
        <v>参与</v>
      </c>
      <c r="L34" s="24" t="str">
        <f t="shared" si="7"/>
        <v>参与</v>
      </c>
      <c r="M34" s="23">
        <f t="shared" si="8"/>
        <v>10736159</v>
      </c>
      <c r="N34" s="23">
        <f t="shared" si="9"/>
        <v>10700406</v>
      </c>
      <c r="O34" s="25">
        <f t="shared" si="10"/>
        <v>0.33410000000000001</v>
      </c>
      <c r="P34" s="25">
        <f t="shared" si="11"/>
        <v>-1.3364</v>
      </c>
      <c r="Q34" s="26">
        <f t="shared" si="12"/>
        <v>98.663600000000002</v>
      </c>
      <c r="R34" s="13">
        <f t="shared" si="13"/>
        <v>28</v>
      </c>
      <c r="S34" s="15"/>
    </row>
    <row r="35" spans="1:19" ht="28.95" customHeight="1">
      <c r="A35" s="13">
        <v>29</v>
      </c>
      <c r="B35" s="18">
        <f>'[1]表七 通过第一信封名单'!B121</f>
        <v>144</v>
      </c>
      <c r="C35" s="19" t="str">
        <f>'[1]表七 通过第一信封名单'!C121</f>
        <v>鄂尔多斯市路泰公路工程有限责任公司</v>
      </c>
      <c r="D35" s="20">
        <v>10737062</v>
      </c>
      <c r="E35" s="21" t="str">
        <f t="shared" si="0"/>
        <v>有效</v>
      </c>
      <c r="F35" s="22">
        <f t="shared" si="1"/>
        <v>10737062</v>
      </c>
      <c r="G35" s="22" t="str">
        <f t="shared" si="2"/>
        <v>参与</v>
      </c>
      <c r="H35" s="22" t="str">
        <f t="shared" si="3"/>
        <v>参与</v>
      </c>
      <c r="I35" s="22">
        <f t="shared" si="4"/>
        <v>10569323</v>
      </c>
      <c r="J35" s="22">
        <f t="shared" si="5"/>
        <v>10822465</v>
      </c>
      <c r="K35" s="23" t="str">
        <f t="shared" si="6"/>
        <v>参与</v>
      </c>
      <c r="L35" s="24" t="str">
        <f t="shared" si="7"/>
        <v>参与</v>
      </c>
      <c r="M35" s="23">
        <f t="shared" si="8"/>
        <v>10737062</v>
      </c>
      <c r="N35" s="23">
        <f t="shared" si="9"/>
        <v>10700406</v>
      </c>
      <c r="O35" s="25">
        <f t="shared" si="10"/>
        <v>0.34260000000000002</v>
      </c>
      <c r="P35" s="25">
        <f t="shared" si="11"/>
        <v>-1.3704000000000001</v>
      </c>
      <c r="Q35" s="26">
        <f t="shared" si="12"/>
        <v>98.629599999999996</v>
      </c>
      <c r="R35" s="13">
        <f t="shared" si="13"/>
        <v>29</v>
      </c>
      <c r="S35" s="15"/>
    </row>
    <row r="36" spans="1:19" ht="28.95" customHeight="1">
      <c r="A36" s="13">
        <v>30</v>
      </c>
      <c r="B36" s="18">
        <f>'[1]表七 通过第一信封名单'!B104</f>
        <v>123</v>
      </c>
      <c r="C36" s="19" t="str">
        <f>'[1]表七 通过第一信封名单'!C104</f>
        <v>江西省银鹰建设工程有限公司</v>
      </c>
      <c r="D36" s="20">
        <v>10740691</v>
      </c>
      <c r="E36" s="21" t="str">
        <f t="shared" si="0"/>
        <v>有效</v>
      </c>
      <c r="F36" s="22">
        <f t="shared" si="1"/>
        <v>10740691</v>
      </c>
      <c r="G36" s="22" t="str">
        <f t="shared" si="2"/>
        <v>参与</v>
      </c>
      <c r="H36" s="22" t="str">
        <f t="shared" si="3"/>
        <v>参与</v>
      </c>
      <c r="I36" s="22">
        <f t="shared" si="4"/>
        <v>10569323</v>
      </c>
      <c r="J36" s="22">
        <f t="shared" si="5"/>
        <v>10822465</v>
      </c>
      <c r="K36" s="23" t="str">
        <f t="shared" si="6"/>
        <v>参与</v>
      </c>
      <c r="L36" s="24" t="str">
        <f t="shared" si="7"/>
        <v>参与</v>
      </c>
      <c r="M36" s="23">
        <f t="shared" si="8"/>
        <v>10740691</v>
      </c>
      <c r="N36" s="23">
        <f t="shared" si="9"/>
        <v>10700406</v>
      </c>
      <c r="O36" s="25">
        <f t="shared" si="10"/>
        <v>0.3765</v>
      </c>
      <c r="P36" s="25">
        <f t="shared" si="11"/>
        <v>-1.506</v>
      </c>
      <c r="Q36" s="26">
        <f t="shared" si="12"/>
        <v>98.494</v>
      </c>
      <c r="R36" s="13">
        <f t="shared" si="13"/>
        <v>30</v>
      </c>
      <c r="S36" s="15"/>
    </row>
    <row r="37" spans="1:19" ht="28.95" customHeight="1">
      <c r="A37" s="13">
        <v>31</v>
      </c>
      <c r="B37" s="18">
        <f>'[1]表七 通过第一信封名单'!B131</f>
        <v>155</v>
      </c>
      <c r="C37" s="19" t="str">
        <f>'[1]表七 通过第一信封名单'!C131</f>
        <v>齐齐哈尔中远市政工程有限公司</v>
      </c>
      <c r="D37" s="20">
        <v>10741964</v>
      </c>
      <c r="E37" s="21" t="str">
        <f t="shared" si="0"/>
        <v>有效</v>
      </c>
      <c r="F37" s="22">
        <f t="shared" si="1"/>
        <v>10741964</v>
      </c>
      <c r="G37" s="22" t="str">
        <f t="shared" si="2"/>
        <v>参与</v>
      </c>
      <c r="H37" s="22" t="str">
        <f t="shared" si="3"/>
        <v>参与</v>
      </c>
      <c r="I37" s="22">
        <f t="shared" si="4"/>
        <v>10569323</v>
      </c>
      <c r="J37" s="22">
        <f t="shared" si="5"/>
        <v>10822465</v>
      </c>
      <c r="K37" s="23" t="str">
        <f t="shared" si="6"/>
        <v>参与</v>
      </c>
      <c r="L37" s="24" t="str">
        <f t="shared" si="7"/>
        <v>参与</v>
      </c>
      <c r="M37" s="23">
        <f t="shared" si="8"/>
        <v>10741964</v>
      </c>
      <c r="N37" s="23">
        <f t="shared" si="9"/>
        <v>10700406</v>
      </c>
      <c r="O37" s="25">
        <f t="shared" si="10"/>
        <v>0.38840000000000002</v>
      </c>
      <c r="P37" s="25">
        <f t="shared" si="11"/>
        <v>-1.5536000000000001</v>
      </c>
      <c r="Q37" s="26">
        <f t="shared" si="12"/>
        <v>98.446399999999997</v>
      </c>
      <c r="R37" s="13">
        <f t="shared" si="13"/>
        <v>31</v>
      </c>
      <c r="S37" s="15"/>
    </row>
    <row r="38" spans="1:19" ht="28.95" customHeight="1">
      <c r="A38" s="13">
        <v>32</v>
      </c>
      <c r="B38" s="18">
        <f>'[1]表七 通过第一信封名单'!B48</f>
        <v>60</v>
      </c>
      <c r="C38" s="19" t="str">
        <f>'[1]表七 通过第一信封名单'!C48</f>
        <v>鄂尔多斯市东方路桥集团股份有限公司</v>
      </c>
      <c r="D38" s="20">
        <v>10644816</v>
      </c>
      <c r="E38" s="21" t="str">
        <f t="shared" si="0"/>
        <v>有效</v>
      </c>
      <c r="F38" s="22">
        <f t="shared" si="1"/>
        <v>10644816</v>
      </c>
      <c r="G38" s="22" t="str">
        <f t="shared" si="2"/>
        <v>参与</v>
      </c>
      <c r="H38" s="22" t="str">
        <f t="shared" si="3"/>
        <v>参与</v>
      </c>
      <c r="I38" s="22">
        <f t="shared" si="4"/>
        <v>10569323</v>
      </c>
      <c r="J38" s="22">
        <f t="shared" si="5"/>
        <v>10822465</v>
      </c>
      <c r="K38" s="23" t="str">
        <f t="shared" si="6"/>
        <v>参与</v>
      </c>
      <c r="L38" s="24" t="str">
        <f t="shared" si="7"/>
        <v>参与</v>
      </c>
      <c r="M38" s="23">
        <f t="shared" si="8"/>
        <v>10644816</v>
      </c>
      <c r="N38" s="23">
        <f t="shared" si="9"/>
        <v>10700406</v>
      </c>
      <c r="O38" s="25">
        <f t="shared" si="10"/>
        <v>-0.51949999999999996</v>
      </c>
      <c r="P38" s="25">
        <f t="shared" si="11"/>
        <v>-1.5585</v>
      </c>
      <c r="Q38" s="26">
        <f t="shared" si="12"/>
        <v>98.441500000000005</v>
      </c>
      <c r="R38" s="13">
        <f t="shared" si="13"/>
        <v>32</v>
      </c>
      <c r="S38" s="15"/>
    </row>
    <row r="39" spans="1:19" ht="28.95" customHeight="1">
      <c r="A39" s="13">
        <v>33</v>
      </c>
      <c r="B39" s="18">
        <f>'[1]表七 通过第一信封名单'!B23</f>
        <v>30</v>
      </c>
      <c r="C39" s="19" t="str">
        <f>'[1]表七 通过第一信封名单'!C23</f>
        <v>山西力通路桥工程有限公司</v>
      </c>
      <c r="D39" s="20">
        <v>10742807</v>
      </c>
      <c r="E39" s="21" t="str">
        <f t="shared" si="0"/>
        <v>有效</v>
      </c>
      <c r="F39" s="22">
        <f t="shared" si="1"/>
        <v>10742807</v>
      </c>
      <c r="G39" s="22" t="str">
        <f t="shared" si="2"/>
        <v>参与</v>
      </c>
      <c r="H39" s="22" t="str">
        <f t="shared" si="3"/>
        <v>参与</v>
      </c>
      <c r="I39" s="22">
        <f t="shared" si="4"/>
        <v>10569323</v>
      </c>
      <c r="J39" s="22">
        <f t="shared" si="5"/>
        <v>10822465</v>
      </c>
      <c r="K39" s="23" t="str">
        <f t="shared" si="6"/>
        <v>参与</v>
      </c>
      <c r="L39" s="24" t="str">
        <f t="shared" si="7"/>
        <v>参与</v>
      </c>
      <c r="M39" s="23">
        <f t="shared" si="8"/>
        <v>10742807</v>
      </c>
      <c r="N39" s="23">
        <f t="shared" si="9"/>
        <v>10700406</v>
      </c>
      <c r="O39" s="25">
        <f t="shared" si="10"/>
        <v>0.39629999999999999</v>
      </c>
      <c r="P39" s="25">
        <f t="shared" si="11"/>
        <v>-1.5851999999999999</v>
      </c>
      <c r="Q39" s="26">
        <f t="shared" si="12"/>
        <v>98.4148</v>
      </c>
      <c r="R39" s="13">
        <f t="shared" si="13"/>
        <v>33</v>
      </c>
      <c r="S39" s="15"/>
    </row>
    <row r="40" spans="1:19" ht="28.95" customHeight="1">
      <c r="A40" s="13">
        <v>34</v>
      </c>
      <c r="B40" s="18">
        <f>'[1]表七 通过第一信封名单'!B120</f>
        <v>143</v>
      </c>
      <c r="C40" s="19" t="str">
        <f>'[1]表七 通过第一信封名单'!C120</f>
        <v>辽宁交通建设集团有限公司</v>
      </c>
      <c r="D40" s="20">
        <v>10642742</v>
      </c>
      <c r="E40" s="21" t="str">
        <f t="shared" si="0"/>
        <v>有效</v>
      </c>
      <c r="F40" s="22">
        <f t="shared" si="1"/>
        <v>10642742</v>
      </c>
      <c r="G40" s="22" t="str">
        <f t="shared" si="2"/>
        <v>参与</v>
      </c>
      <c r="H40" s="22" t="str">
        <f t="shared" si="3"/>
        <v>参与</v>
      </c>
      <c r="I40" s="22">
        <f t="shared" si="4"/>
        <v>10569323</v>
      </c>
      <c r="J40" s="22">
        <f t="shared" si="5"/>
        <v>10822465</v>
      </c>
      <c r="K40" s="23" t="str">
        <f t="shared" si="6"/>
        <v>参与</v>
      </c>
      <c r="L40" s="24" t="str">
        <f t="shared" si="7"/>
        <v>参与</v>
      </c>
      <c r="M40" s="23">
        <f t="shared" si="8"/>
        <v>10642742</v>
      </c>
      <c r="N40" s="23">
        <f t="shared" si="9"/>
        <v>10700406</v>
      </c>
      <c r="O40" s="25">
        <f t="shared" si="10"/>
        <v>-0.53890000000000005</v>
      </c>
      <c r="P40" s="25">
        <f t="shared" si="11"/>
        <v>-1.6167000000000002</v>
      </c>
      <c r="Q40" s="26">
        <f t="shared" si="12"/>
        <v>98.383300000000006</v>
      </c>
      <c r="R40" s="13">
        <f t="shared" si="13"/>
        <v>34</v>
      </c>
      <c r="S40" s="15"/>
    </row>
    <row r="41" spans="1:19" ht="28.95" customHeight="1">
      <c r="A41" s="13">
        <v>35</v>
      </c>
      <c r="B41" s="18">
        <f>'[1]表七 通过第一信封名单'!B69</f>
        <v>84</v>
      </c>
      <c r="C41" s="19" t="str">
        <f>'[1]表七 通过第一信封名单'!C69</f>
        <v>陕西黎明建设工程有限公司</v>
      </c>
      <c r="D41" s="20">
        <v>10745221</v>
      </c>
      <c r="E41" s="21" t="str">
        <f t="shared" si="0"/>
        <v>有效</v>
      </c>
      <c r="F41" s="22">
        <f t="shared" si="1"/>
        <v>10745221</v>
      </c>
      <c r="G41" s="22" t="str">
        <f t="shared" si="2"/>
        <v>参与</v>
      </c>
      <c r="H41" s="22" t="str">
        <f t="shared" si="3"/>
        <v>参与</v>
      </c>
      <c r="I41" s="22">
        <f t="shared" si="4"/>
        <v>10569323</v>
      </c>
      <c r="J41" s="22">
        <f t="shared" si="5"/>
        <v>10822465</v>
      </c>
      <c r="K41" s="23" t="str">
        <f t="shared" si="6"/>
        <v>参与</v>
      </c>
      <c r="L41" s="24" t="str">
        <f t="shared" si="7"/>
        <v>参与</v>
      </c>
      <c r="M41" s="23">
        <f t="shared" si="8"/>
        <v>10745221</v>
      </c>
      <c r="N41" s="23">
        <f t="shared" si="9"/>
        <v>10700406</v>
      </c>
      <c r="O41" s="25">
        <f t="shared" si="10"/>
        <v>0.41880000000000001</v>
      </c>
      <c r="P41" s="25">
        <f t="shared" si="11"/>
        <v>-1.6752</v>
      </c>
      <c r="Q41" s="26">
        <f t="shared" si="12"/>
        <v>98.324799999999996</v>
      </c>
      <c r="R41" s="13">
        <f t="shared" si="13"/>
        <v>35</v>
      </c>
      <c r="S41" s="15"/>
    </row>
    <row r="42" spans="1:19" ht="28.95" customHeight="1">
      <c r="A42" s="13">
        <v>36</v>
      </c>
      <c r="B42" s="18">
        <f>'[1]表七 通过第一信封名单'!B96</f>
        <v>113</v>
      </c>
      <c r="C42" s="19" t="str">
        <f>'[1]表七 通过第一信封名单'!C96</f>
        <v>陕西兴汉路桥工程建设有限公司</v>
      </c>
      <c r="D42" s="20">
        <v>10745575</v>
      </c>
      <c r="E42" s="21" t="str">
        <f t="shared" si="0"/>
        <v>有效</v>
      </c>
      <c r="F42" s="22">
        <f t="shared" si="1"/>
        <v>10745575</v>
      </c>
      <c r="G42" s="22" t="str">
        <f t="shared" si="2"/>
        <v>参与</v>
      </c>
      <c r="H42" s="22" t="str">
        <f t="shared" si="3"/>
        <v>参与</v>
      </c>
      <c r="I42" s="22">
        <f t="shared" si="4"/>
        <v>10569323</v>
      </c>
      <c r="J42" s="22">
        <f t="shared" si="5"/>
        <v>10822465</v>
      </c>
      <c r="K42" s="23" t="str">
        <f t="shared" si="6"/>
        <v>参与</v>
      </c>
      <c r="L42" s="24" t="str">
        <f t="shared" si="7"/>
        <v>参与</v>
      </c>
      <c r="M42" s="23">
        <f t="shared" si="8"/>
        <v>10745575</v>
      </c>
      <c r="N42" s="23">
        <f t="shared" si="9"/>
        <v>10700406</v>
      </c>
      <c r="O42" s="25">
        <f t="shared" si="10"/>
        <v>0.42209999999999998</v>
      </c>
      <c r="P42" s="25">
        <f t="shared" si="11"/>
        <v>-1.6883999999999999</v>
      </c>
      <c r="Q42" s="26">
        <f t="shared" si="12"/>
        <v>98.311599999999999</v>
      </c>
      <c r="R42" s="13">
        <f t="shared" si="13"/>
        <v>36</v>
      </c>
      <c r="S42" s="15"/>
    </row>
    <row r="43" spans="1:19" ht="28.95" customHeight="1">
      <c r="A43" s="13">
        <v>37</v>
      </c>
      <c r="B43" s="18">
        <f>'[1]表七 通过第一信封名单'!B113</f>
        <v>134</v>
      </c>
      <c r="C43" s="19" t="str">
        <f>'[1]表七 通过第一信封名单'!C113</f>
        <v>龙岩市恒达工程有限公司</v>
      </c>
      <c r="D43" s="20">
        <v>10749756</v>
      </c>
      <c r="E43" s="21" t="str">
        <f t="shared" si="0"/>
        <v>有效</v>
      </c>
      <c r="F43" s="22">
        <f t="shared" si="1"/>
        <v>10749756</v>
      </c>
      <c r="G43" s="22" t="str">
        <f t="shared" si="2"/>
        <v>参与</v>
      </c>
      <c r="H43" s="22" t="str">
        <f t="shared" si="3"/>
        <v>参与</v>
      </c>
      <c r="I43" s="22">
        <f t="shared" si="4"/>
        <v>10569323</v>
      </c>
      <c r="J43" s="22">
        <f t="shared" si="5"/>
        <v>10822465</v>
      </c>
      <c r="K43" s="23" t="str">
        <f t="shared" si="6"/>
        <v>参与</v>
      </c>
      <c r="L43" s="24" t="str">
        <f t="shared" si="7"/>
        <v>参与</v>
      </c>
      <c r="M43" s="23">
        <f t="shared" si="8"/>
        <v>10749756</v>
      </c>
      <c r="N43" s="23">
        <f t="shared" si="9"/>
        <v>10700406</v>
      </c>
      <c r="O43" s="25">
        <f t="shared" si="10"/>
        <v>0.4612</v>
      </c>
      <c r="P43" s="25">
        <f t="shared" si="11"/>
        <v>-1.8448</v>
      </c>
      <c r="Q43" s="26">
        <f t="shared" si="12"/>
        <v>98.155199999999994</v>
      </c>
      <c r="R43" s="13">
        <f t="shared" si="13"/>
        <v>37</v>
      </c>
      <c r="S43" s="15"/>
    </row>
    <row r="44" spans="1:19" ht="28.95" customHeight="1">
      <c r="A44" s="13">
        <v>38</v>
      </c>
      <c r="B44" s="18">
        <f>'[1]表七 通过第一信封名单'!B15</f>
        <v>19</v>
      </c>
      <c r="C44" s="19" t="str">
        <f>'[1]表七 通过第一信封名单'!C15</f>
        <v>河南永明市政园林建设有限公司</v>
      </c>
      <c r="D44" s="20">
        <v>10754286</v>
      </c>
      <c r="E44" s="21" t="str">
        <f t="shared" si="0"/>
        <v>有效</v>
      </c>
      <c r="F44" s="22">
        <f t="shared" si="1"/>
        <v>10754286</v>
      </c>
      <c r="G44" s="22" t="str">
        <f t="shared" si="2"/>
        <v>参与</v>
      </c>
      <c r="H44" s="22" t="str">
        <f t="shared" si="3"/>
        <v>参与</v>
      </c>
      <c r="I44" s="22">
        <f t="shared" si="4"/>
        <v>10569323</v>
      </c>
      <c r="J44" s="22">
        <f t="shared" si="5"/>
        <v>10822465</v>
      </c>
      <c r="K44" s="23" t="str">
        <f t="shared" si="6"/>
        <v>参与</v>
      </c>
      <c r="L44" s="24" t="str">
        <f t="shared" si="7"/>
        <v>参与</v>
      </c>
      <c r="M44" s="23">
        <f t="shared" si="8"/>
        <v>10754286</v>
      </c>
      <c r="N44" s="23">
        <f t="shared" si="9"/>
        <v>10700406</v>
      </c>
      <c r="O44" s="25">
        <f t="shared" si="10"/>
        <v>0.50349999999999995</v>
      </c>
      <c r="P44" s="25">
        <f t="shared" si="11"/>
        <v>-2.0139999999999998</v>
      </c>
      <c r="Q44" s="26">
        <f t="shared" si="12"/>
        <v>97.986000000000004</v>
      </c>
      <c r="R44" s="13">
        <f t="shared" si="13"/>
        <v>38</v>
      </c>
      <c r="S44" s="15"/>
    </row>
    <row r="45" spans="1:19" ht="28.95" customHeight="1">
      <c r="A45" s="13">
        <v>39</v>
      </c>
      <c r="B45" s="18">
        <f>'[1]表七 通过第一信封名单'!B74</f>
        <v>91</v>
      </c>
      <c r="C45" s="19" t="str">
        <f>'[1]表七 通过第一信封名单'!C74</f>
        <v>江西赣东路桥建设集团有限公司</v>
      </c>
      <c r="D45" s="20">
        <v>10756141</v>
      </c>
      <c r="E45" s="21" t="str">
        <f t="shared" si="0"/>
        <v>有效</v>
      </c>
      <c r="F45" s="22">
        <f t="shared" si="1"/>
        <v>10756141</v>
      </c>
      <c r="G45" s="22" t="str">
        <f t="shared" si="2"/>
        <v>参与</v>
      </c>
      <c r="H45" s="22" t="str">
        <f t="shared" si="3"/>
        <v>参与</v>
      </c>
      <c r="I45" s="22">
        <f t="shared" si="4"/>
        <v>10569323</v>
      </c>
      <c r="J45" s="22">
        <f t="shared" si="5"/>
        <v>10822465</v>
      </c>
      <c r="K45" s="23" t="str">
        <f t="shared" si="6"/>
        <v>参与</v>
      </c>
      <c r="L45" s="24" t="str">
        <f t="shared" si="7"/>
        <v>参与</v>
      </c>
      <c r="M45" s="23">
        <f t="shared" si="8"/>
        <v>10756141</v>
      </c>
      <c r="N45" s="23">
        <f t="shared" si="9"/>
        <v>10700406</v>
      </c>
      <c r="O45" s="25">
        <f t="shared" si="10"/>
        <v>0.52090000000000003</v>
      </c>
      <c r="P45" s="25">
        <f t="shared" si="11"/>
        <v>-2.0836000000000001</v>
      </c>
      <c r="Q45" s="26">
        <f t="shared" si="12"/>
        <v>97.916399999999996</v>
      </c>
      <c r="R45" s="13">
        <f t="shared" si="13"/>
        <v>39</v>
      </c>
      <c r="S45" s="15"/>
    </row>
    <row r="46" spans="1:19" ht="28.95" customHeight="1">
      <c r="A46" s="13">
        <v>40</v>
      </c>
      <c r="B46" s="18">
        <f>'[1]表七 通过第一信封名单'!B40</f>
        <v>51</v>
      </c>
      <c r="C46" s="19" t="str">
        <f>'[1]表七 通过第一信封名单'!C40</f>
        <v>乌兰察布市众甫路桥有限责任公司</v>
      </c>
      <c r="D46" s="20">
        <v>10622733</v>
      </c>
      <c r="E46" s="21" t="str">
        <f t="shared" si="0"/>
        <v>有效</v>
      </c>
      <c r="F46" s="22">
        <f t="shared" si="1"/>
        <v>10622733</v>
      </c>
      <c r="G46" s="22" t="str">
        <f t="shared" si="2"/>
        <v>参与</v>
      </c>
      <c r="H46" s="22" t="str">
        <f t="shared" si="3"/>
        <v>参与</v>
      </c>
      <c r="I46" s="22">
        <f t="shared" si="4"/>
        <v>10569323</v>
      </c>
      <c r="J46" s="22">
        <f t="shared" si="5"/>
        <v>10822465</v>
      </c>
      <c r="K46" s="23" t="str">
        <f t="shared" si="6"/>
        <v>参与</v>
      </c>
      <c r="L46" s="24" t="str">
        <f t="shared" si="7"/>
        <v>参与</v>
      </c>
      <c r="M46" s="23">
        <f t="shared" si="8"/>
        <v>10622733</v>
      </c>
      <c r="N46" s="23">
        <f t="shared" si="9"/>
        <v>10700406</v>
      </c>
      <c r="O46" s="25">
        <f t="shared" si="10"/>
        <v>-0.72589999999999999</v>
      </c>
      <c r="P46" s="25">
        <f t="shared" si="11"/>
        <v>-2.1776999999999997</v>
      </c>
      <c r="Q46" s="26">
        <f t="shared" si="12"/>
        <v>97.822299999999998</v>
      </c>
      <c r="R46" s="13">
        <f t="shared" si="13"/>
        <v>40</v>
      </c>
      <c r="S46" s="15"/>
    </row>
    <row r="47" spans="1:19" ht="28.95" customHeight="1">
      <c r="A47" s="13">
        <v>41</v>
      </c>
      <c r="B47" s="18">
        <f>'[1]表七 通过第一信封名单'!B22</f>
        <v>28</v>
      </c>
      <c r="C47" s="19" t="str">
        <f>'[1]表七 通过第一信封名单'!C22</f>
        <v>陕西永卓建设工程有限公司</v>
      </c>
      <c r="D47" s="20">
        <v>10622724</v>
      </c>
      <c r="E47" s="21" t="str">
        <f t="shared" si="0"/>
        <v>有效</v>
      </c>
      <c r="F47" s="22">
        <f t="shared" si="1"/>
        <v>10622724</v>
      </c>
      <c r="G47" s="22" t="str">
        <f t="shared" si="2"/>
        <v>参与</v>
      </c>
      <c r="H47" s="22" t="str">
        <f t="shared" si="3"/>
        <v>参与</v>
      </c>
      <c r="I47" s="22">
        <f t="shared" si="4"/>
        <v>10569323</v>
      </c>
      <c r="J47" s="22">
        <f t="shared" si="5"/>
        <v>10822465</v>
      </c>
      <c r="K47" s="23" t="str">
        <f t="shared" si="6"/>
        <v>参与</v>
      </c>
      <c r="L47" s="24" t="str">
        <f t="shared" si="7"/>
        <v>参与</v>
      </c>
      <c r="M47" s="23">
        <f t="shared" si="8"/>
        <v>10622724</v>
      </c>
      <c r="N47" s="23">
        <f t="shared" si="9"/>
        <v>10700406</v>
      </c>
      <c r="O47" s="25">
        <f t="shared" si="10"/>
        <v>-0.72599999999999998</v>
      </c>
      <c r="P47" s="25">
        <f t="shared" si="11"/>
        <v>-2.1779999999999999</v>
      </c>
      <c r="Q47" s="26">
        <f t="shared" si="12"/>
        <v>97.822000000000003</v>
      </c>
      <c r="R47" s="13">
        <f t="shared" si="13"/>
        <v>41</v>
      </c>
      <c r="S47" s="15"/>
    </row>
    <row r="48" spans="1:19" ht="28.95" customHeight="1">
      <c r="A48" s="13">
        <v>42</v>
      </c>
      <c r="B48" s="18">
        <f>'[1]表七 通过第一信封名单'!B3</f>
        <v>2</v>
      </c>
      <c r="C48" s="19" t="str">
        <f>'[1]表七 通过第一信封名单'!C3</f>
        <v>恩施自治州华泰交通建设有限公司</v>
      </c>
      <c r="D48" s="20">
        <v>10758816</v>
      </c>
      <c r="E48" s="21" t="str">
        <f t="shared" si="0"/>
        <v>有效</v>
      </c>
      <c r="F48" s="22">
        <f t="shared" si="1"/>
        <v>10758816</v>
      </c>
      <c r="G48" s="22" t="str">
        <f t="shared" si="2"/>
        <v>参与</v>
      </c>
      <c r="H48" s="22" t="str">
        <f t="shared" si="3"/>
        <v>参与</v>
      </c>
      <c r="I48" s="22">
        <f t="shared" si="4"/>
        <v>10569323</v>
      </c>
      <c r="J48" s="22">
        <f t="shared" si="5"/>
        <v>10822465</v>
      </c>
      <c r="K48" s="23" t="str">
        <f t="shared" si="6"/>
        <v>参与</v>
      </c>
      <c r="L48" s="24" t="str">
        <f t="shared" si="7"/>
        <v>参与</v>
      </c>
      <c r="M48" s="23">
        <f t="shared" si="8"/>
        <v>10758816</v>
      </c>
      <c r="N48" s="23">
        <f t="shared" si="9"/>
        <v>10700406</v>
      </c>
      <c r="O48" s="25">
        <f t="shared" si="10"/>
        <v>0.54590000000000005</v>
      </c>
      <c r="P48" s="25">
        <f t="shared" si="11"/>
        <v>-2.1836000000000002</v>
      </c>
      <c r="Q48" s="26">
        <f t="shared" si="12"/>
        <v>97.816400000000002</v>
      </c>
      <c r="R48" s="13">
        <f t="shared" si="13"/>
        <v>42</v>
      </c>
      <c r="S48" s="15"/>
    </row>
    <row r="49" spans="1:19" ht="28.95" customHeight="1">
      <c r="A49" s="13">
        <v>43</v>
      </c>
      <c r="B49" s="18">
        <f>'[1]表七 通过第一信封名单'!B129</f>
        <v>152</v>
      </c>
      <c r="C49" s="19" t="str">
        <f>'[1]表七 通过第一信封名单'!C129</f>
        <v>河南汉通公路工程有限公司</v>
      </c>
      <c r="D49" s="20">
        <v>10621047</v>
      </c>
      <c r="E49" s="21" t="str">
        <f t="shared" si="0"/>
        <v>有效</v>
      </c>
      <c r="F49" s="22">
        <f t="shared" si="1"/>
        <v>10621047</v>
      </c>
      <c r="G49" s="22" t="str">
        <f t="shared" si="2"/>
        <v>参与</v>
      </c>
      <c r="H49" s="22" t="str">
        <f t="shared" si="3"/>
        <v>参与</v>
      </c>
      <c r="I49" s="22">
        <f t="shared" si="4"/>
        <v>10569323</v>
      </c>
      <c r="J49" s="22">
        <f t="shared" si="5"/>
        <v>10822465</v>
      </c>
      <c r="K49" s="23" t="str">
        <f t="shared" si="6"/>
        <v>参与</v>
      </c>
      <c r="L49" s="24" t="str">
        <f t="shared" si="7"/>
        <v>参与</v>
      </c>
      <c r="M49" s="23">
        <f t="shared" si="8"/>
        <v>10621047</v>
      </c>
      <c r="N49" s="23">
        <f t="shared" si="9"/>
        <v>10700406</v>
      </c>
      <c r="O49" s="25">
        <f t="shared" si="10"/>
        <v>-0.74160000000000004</v>
      </c>
      <c r="P49" s="25">
        <f t="shared" si="11"/>
        <v>-2.2248000000000001</v>
      </c>
      <c r="Q49" s="26">
        <f t="shared" si="12"/>
        <v>97.775199999999998</v>
      </c>
      <c r="R49" s="13">
        <f t="shared" si="13"/>
        <v>43</v>
      </c>
      <c r="S49" s="15"/>
    </row>
    <row r="50" spans="1:19" ht="28.95" customHeight="1">
      <c r="A50" s="13">
        <v>44</v>
      </c>
      <c r="B50" s="18">
        <f>'[1]表七 通过第一信封名单'!B44</f>
        <v>56</v>
      </c>
      <c r="C50" s="19" t="str">
        <f>'[1]表七 通过第一信封名单'!C44</f>
        <v>山西鹏翼路桥有限公司</v>
      </c>
      <c r="D50" s="20">
        <v>10620607</v>
      </c>
      <c r="E50" s="21" t="str">
        <f t="shared" si="0"/>
        <v>有效</v>
      </c>
      <c r="F50" s="22">
        <f t="shared" si="1"/>
        <v>10620607</v>
      </c>
      <c r="G50" s="22" t="str">
        <f t="shared" si="2"/>
        <v>参与</v>
      </c>
      <c r="H50" s="22" t="str">
        <f t="shared" si="3"/>
        <v>参与</v>
      </c>
      <c r="I50" s="22">
        <f t="shared" si="4"/>
        <v>10569323</v>
      </c>
      <c r="J50" s="22">
        <f t="shared" si="5"/>
        <v>10822465</v>
      </c>
      <c r="K50" s="23" t="str">
        <f t="shared" si="6"/>
        <v>参与</v>
      </c>
      <c r="L50" s="24" t="str">
        <f t="shared" si="7"/>
        <v>参与</v>
      </c>
      <c r="M50" s="23">
        <f t="shared" si="8"/>
        <v>10620607</v>
      </c>
      <c r="N50" s="23">
        <f t="shared" si="9"/>
        <v>10700406</v>
      </c>
      <c r="O50" s="25">
        <f t="shared" si="10"/>
        <v>-0.74580000000000002</v>
      </c>
      <c r="P50" s="25">
        <f t="shared" si="11"/>
        <v>-2.2374000000000001</v>
      </c>
      <c r="Q50" s="26">
        <f t="shared" si="12"/>
        <v>97.762600000000006</v>
      </c>
      <c r="R50" s="13">
        <f t="shared" si="13"/>
        <v>44</v>
      </c>
      <c r="S50" s="15"/>
    </row>
    <row r="51" spans="1:19" ht="28.95" customHeight="1">
      <c r="A51" s="13">
        <v>45</v>
      </c>
      <c r="B51" s="18">
        <f>'[1]表七 通过第一信封名单'!B118</f>
        <v>141</v>
      </c>
      <c r="C51" s="19" t="str">
        <f>'[1]表七 通过第一信封名单'!C118</f>
        <v>河南省通德公路工程有限公司</v>
      </c>
      <c r="D51" s="20">
        <v>10762863</v>
      </c>
      <c r="E51" s="21" t="str">
        <f t="shared" si="0"/>
        <v>有效</v>
      </c>
      <c r="F51" s="22">
        <f t="shared" si="1"/>
        <v>10762863</v>
      </c>
      <c r="G51" s="22" t="str">
        <f t="shared" si="2"/>
        <v>参与</v>
      </c>
      <c r="H51" s="22" t="str">
        <f t="shared" si="3"/>
        <v>参与</v>
      </c>
      <c r="I51" s="22">
        <f t="shared" si="4"/>
        <v>10569323</v>
      </c>
      <c r="J51" s="22">
        <f t="shared" si="5"/>
        <v>10822465</v>
      </c>
      <c r="K51" s="23" t="str">
        <f t="shared" si="6"/>
        <v>参与</v>
      </c>
      <c r="L51" s="24" t="str">
        <f t="shared" si="7"/>
        <v>参与</v>
      </c>
      <c r="M51" s="23">
        <f t="shared" si="8"/>
        <v>10762863</v>
      </c>
      <c r="N51" s="23">
        <f t="shared" si="9"/>
        <v>10700406</v>
      </c>
      <c r="O51" s="25">
        <f t="shared" si="10"/>
        <v>0.5837</v>
      </c>
      <c r="P51" s="25">
        <f t="shared" si="11"/>
        <v>-2.3348</v>
      </c>
      <c r="Q51" s="26">
        <f t="shared" si="12"/>
        <v>97.665199999999999</v>
      </c>
      <c r="R51" s="13">
        <f t="shared" si="13"/>
        <v>45</v>
      </c>
      <c r="S51" s="15"/>
    </row>
    <row r="52" spans="1:19" ht="28.95" customHeight="1">
      <c r="A52" s="13">
        <v>46</v>
      </c>
      <c r="B52" s="18">
        <f>'[1]表七 通过第一信封名单'!B7</f>
        <v>10</v>
      </c>
      <c r="C52" s="19" t="str">
        <f>'[1]表七 通过第一信封名单'!C7</f>
        <v>河南盛世永昌建设工程有限公司</v>
      </c>
      <c r="D52" s="20">
        <v>10763349</v>
      </c>
      <c r="E52" s="21" t="str">
        <f t="shared" si="0"/>
        <v>有效</v>
      </c>
      <c r="F52" s="22">
        <f t="shared" si="1"/>
        <v>10763349</v>
      </c>
      <c r="G52" s="22" t="str">
        <f t="shared" si="2"/>
        <v>参与</v>
      </c>
      <c r="H52" s="22" t="str">
        <f t="shared" si="3"/>
        <v>参与</v>
      </c>
      <c r="I52" s="22">
        <f t="shared" si="4"/>
        <v>10569323</v>
      </c>
      <c r="J52" s="22">
        <f t="shared" si="5"/>
        <v>10822465</v>
      </c>
      <c r="K52" s="23" t="str">
        <f t="shared" si="6"/>
        <v>参与</v>
      </c>
      <c r="L52" s="24" t="str">
        <f t="shared" si="7"/>
        <v>参与</v>
      </c>
      <c r="M52" s="23">
        <f t="shared" si="8"/>
        <v>10763349</v>
      </c>
      <c r="N52" s="23">
        <f t="shared" si="9"/>
        <v>10700406</v>
      </c>
      <c r="O52" s="25">
        <f t="shared" si="10"/>
        <v>0.58819999999999995</v>
      </c>
      <c r="P52" s="25">
        <f t="shared" si="11"/>
        <v>-2.3527999999999998</v>
      </c>
      <c r="Q52" s="26">
        <f t="shared" si="12"/>
        <v>97.647199999999998</v>
      </c>
      <c r="R52" s="13">
        <f t="shared" si="13"/>
        <v>46</v>
      </c>
      <c r="S52" s="15"/>
    </row>
    <row r="53" spans="1:19" ht="28.95" customHeight="1">
      <c r="A53" s="13">
        <v>47</v>
      </c>
      <c r="B53" s="18">
        <f>'[1]表七 通过第一信封名单'!B90</f>
        <v>107</v>
      </c>
      <c r="C53" s="19" t="str">
        <f>'[1]表七 通过第一信封名单'!C90</f>
        <v>鄂尔多斯市立达路桥有限责任公司</v>
      </c>
      <c r="D53" s="20">
        <v>10611129</v>
      </c>
      <c r="E53" s="21" t="str">
        <f t="shared" si="0"/>
        <v>有效</v>
      </c>
      <c r="F53" s="22">
        <f t="shared" si="1"/>
        <v>10611129</v>
      </c>
      <c r="G53" s="22" t="str">
        <f t="shared" si="2"/>
        <v>参与</v>
      </c>
      <c r="H53" s="22" t="str">
        <f t="shared" si="3"/>
        <v>参与</v>
      </c>
      <c r="I53" s="22">
        <f t="shared" si="4"/>
        <v>10569323</v>
      </c>
      <c r="J53" s="22">
        <f t="shared" si="5"/>
        <v>10822465</v>
      </c>
      <c r="K53" s="23" t="str">
        <f t="shared" si="6"/>
        <v>参与</v>
      </c>
      <c r="L53" s="24" t="str">
        <f t="shared" si="7"/>
        <v>参与</v>
      </c>
      <c r="M53" s="23">
        <f t="shared" si="8"/>
        <v>10611129</v>
      </c>
      <c r="N53" s="23">
        <f t="shared" si="9"/>
        <v>10700406</v>
      </c>
      <c r="O53" s="25">
        <f t="shared" si="10"/>
        <v>-0.83430000000000004</v>
      </c>
      <c r="P53" s="25">
        <f t="shared" si="11"/>
        <v>-2.5029000000000003</v>
      </c>
      <c r="Q53" s="26">
        <f t="shared" si="12"/>
        <v>97.497100000000003</v>
      </c>
      <c r="R53" s="13">
        <f t="shared" si="13"/>
        <v>47</v>
      </c>
      <c r="S53" s="15"/>
    </row>
    <row r="54" spans="1:19" ht="28.95" customHeight="1">
      <c r="A54" s="13">
        <v>48</v>
      </c>
      <c r="B54" s="18">
        <f>'[1]表七 通过第一信封名单'!B25</f>
        <v>33</v>
      </c>
      <c r="C54" s="19" t="str">
        <f>'[1]表七 通过第一信封名单'!C25</f>
        <v>陕西嘉煜路桥有限责任公司</v>
      </c>
      <c r="D54" s="20">
        <v>10611104</v>
      </c>
      <c r="E54" s="21" t="str">
        <f t="shared" si="0"/>
        <v>有效</v>
      </c>
      <c r="F54" s="22">
        <f t="shared" si="1"/>
        <v>10611104</v>
      </c>
      <c r="G54" s="22" t="str">
        <f t="shared" si="2"/>
        <v>参与</v>
      </c>
      <c r="H54" s="22" t="str">
        <f t="shared" si="3"/>
        <v>参与</v>
      </c>
      <c r="I54" s="22">
        <f t="shared" si="4"/>
        <v>10569323</v>
      </c>
      <c r="J54" s="22">
        <f t="shared" si="5"/>
        <v>10822465</v>
      </c>
      <c r="K54" s="23" t="str">
        <f t="shared" si="6"/>
        <v>参与</v>
      </c>
      <c r="L54" s="24" t="str">
        <f t="shared" si="7"/>
        <v>参与</v>
      </c>
      <c r="M54" s="23">
        <f t="shared" si="8"/>
        <v>10611104</v>
      </c>
      <c r="N54" s="23">
        <f t="shared" si="9"/>
        <v>10700406</v>
      </c>
      <c r="O54" s="25">
        <f t="shared" si="10"/>
        <v>-0.83460000000000001</v>
      </c>
      <c r="P54" s="25">
        <f t="shared" si="11"/>
        <v>-2.5038</v>
      </c>
      <c r="Q54" s="26">
        <f t="shared" si="12"/>
        <v>97.496200000000002</v>
      </c>
      <c r="R54" s="13">
        <f t="shared" si="13"/>
        <v>48</v>
      </c>
      <c r="S54" s="15"/>
    </row>
    <row r="55" spans="1:19" ht="28.95" customHeight="1">
      <c r="A55" s="13">
        <v>49</v>
      </c>
      <c r="B55" s="18">
        <f>'[1]表七 通过第一信封名单'!B78</f>
        <v>95</v>
      </c>
      <c r="C55" s="19" t="str">
        <f>'[1]表七 通过第一信封名单'!C78</f>
        <v>湖南省正邦建设工程有限公司</v>
      </c>
      <c r="D55" s="20">
        <v>10767880</v>
      </c>
      <c r="E55" s="21" t="str">
        <f t="shared" si="0"/>
        <v>有效</v>
      </c>
      <c r="F55" s="22">
        <f t="shared" si="1"/>
        <v>10767880</v>
      </c>
      <c r="G55" s="22" t="str">
        <f t="shared" si="2"/>
        <v>参与</v>
      </c>
      <c r="H55" s="22" t="str">
        <f t="shared" si="3"/>
        <v>参与</v>
      </c>
      <c r="I55" s="22">
        <f t="shared" si="4"/>
        <v>10569323</v>
      </c>
      <c r="J55" s="22">
        <f t="shared" si="5"/>
        <v>10822465</v>
      </c>
      <c r="K55" s="23" t="str">
        <f t="shared" si="6"/>
        <v>参与</v>
      </c>
      <c r="L55" s="24" t="str">
        <f t="shared" si="7"/>
        <v>参与</v>
      </c>
      <c r="M55" s="23">
        <f t="shared" si="8"/>
        <v>10767880</v>
      </c>
      <c r="N55" s="23">
        <f t="shared" si="9"/>
        <v>10700406</v>
      </c>
      <c r="O55" s="25">
        <f t="shared" si="10"/>
        <v>0.63060000000000005</v>
      </c>
      <c r="P55" s="25">
        <f t="shared" si="11"/>
        <v>-2.5224000000000002</v>
      </c>
      <c r="Q55" s="26">
        <f t="shared" si="12"/>
        <v>97.477599999999995</v>
      </c>
      <c r="R55" s="13">
        <f t="shared" si="13"/>
        <v>49</v>
      </c>
      <c r="S55" s="15"/>
    </row>
    <row r="56" spans="1:19" ht="28.95" customHeight="1">
      <c r="A56" s="13">
        <v>50</v>
      </c>
      <c r="B56" s="18">
        <f>'[1]表七 通过第一信封名单'!B10</f>
        <v>13</v>
      </c>
      <c r="C56" s="19" t="str">
        <f>'[1]表七 通过第一信封名单'!C10</f>
        <v>东升路桥工程建设集团有限公司</v>
      </c>
      <c r="D56" s="20">
        <v>10767928</v>
      </c>
      <c r="E56" s="21" t="str">
        <f t="shared" si="0"/>
        <v>有效</v>
      </c>
      <c r="F56" s="22">
        <f t="shared" si="1"/>
        <v>10767928</v>
      </c>
      <c r="G56" s="22" t="str">
        <f t="shared" si="2"/>
        <v>参与</v>
      </c>
      <c r="H56" s="22" t="str">
        <f t="shared" si="3"/>
        <v>参与</v>
      </c>
      <c r="I56" s="22">
        <f t="shared" si="4"/>
        <v>10569323</v>
      </c>
      <c r="J56" s="22">
        <f t="shared" si="5"/>
        <v>10822465</v>
      </c>
      <c r="K56" s="23" t="str">
        <f t="shared" si="6"/>
        <v>参与</v>
      </c>
      <c r="L56" s="24" t="str">
        <f t="shared" si="7"/>
        <v>参与</v>
      </c>
      <c r="M56" s="23">
        <f t="shared" si="8"/>
        <v>10767928</v>
      </c>
      <c r="N56" s="23">
        <f t="shared" si="9"/>
        <v>10700406</v>
      </c>
      <c r="O56" s="25">
        <f t="shared" si="10"/>
        <v>0.63100000000000001</v>
      </c>
      <c r="P56" s="25">
        <f t="shared" si="11"/>
        <v>-2.524</v>
      </c>
      <c r="Q56" s="26">
        <f t="shared" si="12"/>
        <v>97.475999999999999</v>
      </c>
      <c r="R56" s="13">
        <f t="shared" si="13"/>
        <v>50</v>
      </c>
      <c r="S56" s="15"/>
    </row>
    <row r="57" spans="1:19" ht="28.95" customHeight="1">
      <c r="A57" s="13">
        <v>51</v>
      </c>
      <c r="B57" s="18">
        <f>'[1]表七 通过第一信封名单'!B111</f>
        <v>131</v>
      </c>
      <c r="C57" s="19" t="str">
        <f>'[1]表七 通过第一信封名单'!C111</f>
        <v>湖南方达交通工程建设有限公司</v>
      </c>
      <c r="D57" s="20">
        <v>10610372</v>
      </c>
      <c r="E57" s="21" t="str">
        <f t="shared" si="0"/>
        <v>有效</v>
      </c>
      <c r="F57" s="22">
        <f t="shared" si="1"/>
        <v>10610372</v>
      </c>
      <c r="G57" s="22" t="str">
        <f t="shared" si="2"/>
        <v>参与</v>
      </c>
      <c r="H57" s="22" t="str">
        <f t="shared" si="3"/>
        <v>参与</v>
      </c>
      <c r="I57" s="22">
        <f t="shared" si="4"/>
        <v>10569323</v>
      </c>
      <c r="J57" s="22">
        <f t="shared" si="5"/>
        <v>10822465</v>
      </c>
      <c r="K57" s="23" t="str">
        <f t="shared" si="6"/>
        <v>参与</v>
      </c>
      <c r="L57" s="24" t="str">
        <f t="shared" si="7"/>
        <v>参与</v>
      </c>
      <c r="M57" s="23">
        <f t="shared" si="8"/>
        <v>10610372</v>
      </c>
      <c r="N57" s="23">
        <f t="shared" si="9"/>
        <v>10700406</v>
      </c>
      <c r="O57" s="25">
        <f t="shared" si="10"/>
        <v>-0.84140000000000004</v>
      </c>
      <c r="P57" s="25">
        <f t="shared" si="11"/>
        <v>-2.5242</v>
      </c>
      <c r="Q57" s="26">
        <f t="shared" si="12"/>
        <v>97.475800000000007</v>
      </c>
      <c r="R57" s="13">
        <f t="shared" si="13"/>
        <v>51</v>
      </c>
      <c r="S57" s="15"/>
    </row>
    <row r="58" spans="1:19" ht="28.95" customHeight="1">
      <c r="A58" s="13">
        <v>52</v>
      </c>
      <c r="B58" s="18">
        <f>'[1]表七 通过第一信封名单'!B115</f>
        <v>137</v>
      </c>
      <c r="C58" s="19" t="str">
        <f>'[1]表七 通过第一信封名单'!C115</f>
        <v>河南瑞诚路桥建设工程有限公司</v>
      </c>
      <c r="D58" s="20">
        <v>10770941</v>
      </c>
      <c r="E58" s="21" t="str">
        <f t="shared" si="0"/>
        <v>有效</v>
      </c>
      <c r="F58" s="22">
        <f t="shared" si="1"/>
        <v>10770941</v>
      </c>
      <c r="G58" s="22" t="str">
        <f t="shared" si="2"/>
        <v>参与</v>
      </c>
      <c r="H58" s="22" t="str">
        <f t="shared" si="3"/>
        <v>参与</v>
      </c>
      <c r="I58" s="22">
        <f t="shared" si="4"/>
        <v>10569323</v>
      </c>
      <c r="J58" s="22">
        <f t="shared" si="5"/>
        <v>10822465</v>
      </c>
      <c r="K58" s="23" t="str">
        <f t="shared" si="6"/>
        <v>参与</v>
      </c>
      <c r="L58" s="24" t="str">
        <f t="shared" si="7"/>
        <v>参与</v>
      </c>
      <c r="M58" s="23">
        <f t="shared" si="8"/>
        <v>10770941</v>
      </c>
      <c r="N58" s="23">
        <f t="shared" si="9"/>
        <v>10700406</v>
      </c>
      <c r="O58" s="25">
        <f t="shared" si="10"/>
        <v>0.65920000000000001</v>
      </c>
      <c r="P58" s="25">
        <f t="shared" si="11"/>
        <v>-2.6368</v>
      </c>
      <c r="Q58" s="26">
        <f t="shared" si="12"/>
        <v>97.363200000000006</v>
      </c>
      <c r="R58" s="13">
        <f t="shared" si="13"/>
        <v>52</v>
      </c>
      <c r="S58" s="15"/>
    </row>
    <row r="59" spans="1:19" ht="28.95" customHeight="1">
      <c r="A59" s="13">
        <v>53</v>
      </c>
      <c r="B59" s="18">
        <f>'[1]表七 通过第一信封名单'!B133</f>
        <v>167</v>
      </c>
      <c r="C59" s="19" t="str">
        <f>'[1]表七 通过第一信封名单'!C133</f>
        <v>四川清木建筑工程有限公司</v>
      </c>
      <c r="D59" s="20">
        <v>10770981</v>
      </c>
      <c r="E59" s="21" t="str">
        <f t="shared" si="0"/>
        <v>有效</v>
      </c>
      <c r="F59" s="22">
        <f t="shared" si="1"/>
        <v>10770981</v>
      </c>
      <c r="G59" s="22" t="str">
        <f t="shared" si="2"/>
        <v>参与</v>
      </c>
      <c r="H59" s="22" t="str">
        <f t="shared" si="3"/>
        <v>参与</v>
      </c>
      <c r="I59" s="22">
        <f t="shared" si="4"/>
        <v>10569323</v>
      </c>
      <c r="J59" s="22">
        <f t="shared" si="5"/>
        <v>10822465</v>
      </c>
      <c r="K59" s="23" t="str">
        <f t="shared" si="6"/>
        <v>参与</v>
      </c>
      <c r="L59" s="24" t="str">
        <f t="shared" si="7"/>
        <v>参与</v>
      </c>
      <c r="M59" s="23">
        <f t="shared" si="8"/>
        <v>10770981</v>
      </c>
      <c r="N59" s="23">
        <f t="shared" si="9"/>
        <v>10700406</v>
      </c>
      <c r="O59" s="25">
        <f t="shared" si="10"/>
        <v>0.65959999999999996</v>
      </c>
      <c r="P59" s="25">
        <f t="shared" si="11"/>
        <v>-2.6383999999999999</v>
      </c>
      <c r="Q59" s="26">
        <f t="shared" si="12"/>
        <v>97.361599999999996</v>
      </c>
      <c r="R59" s="13">
        <f t="shared" si="13"/>
        <v>53</v>
      </c>
      <c r="S59" s="15"/>
    </row>
    <row r="60" spans="1:19" ht="28.95" customHeight="1">
      <c r="A60" s="13">
        <v>54</v>
      </c>
      <c r="B60" s="18">
        <f>'[1]表七 通过第一信封名单'!B11</f>
        <v>14</v>
      </c>
      <c r="C60" s="19" t="str">
        <f>'[1]表七 通过第一信封名单'!C11</f>
        <v>山西清源路桥工程有限公司</v>
      </c>
      <c r="D60" s="20">
        <v>10772413</v>
      </c>
      <c r="E60" s="21" t="str">
        <f t="shared" si="0"/>
        <v>有效</v>
      </c>
      <c r="F60" s="22">
        <f t="shared" si="1"/>
        <v>10772413</v>
      </c>
      <c r="G60" s="22" t="str">
        <f t="shared" si="2"/>
        <v>参与</v>
      </c>
      <c r="H60" s="22" t="str">
        <f t="shared" si="3"/>
        <v>参与</v>
      </c>
      <c r="I60" s="22">
        <f t="shared" si="4"/>
        <v>10569323</v>
      </c>
      <c r="J60" s="22">
        <f t="shared" si="5"/>
        <v>10822465</v>
      </c>
      <c r="K60" s="23" t="str">
        <f t="shared" si="6"/>
        <v>参与</v>
      </c>
      <c r="L60" s="24" t="str">
        <f t="shared" si="7"/>
        <v>参与</v>
      </c>
      <c r="M60" s="23">
        <f t="shared" si="8"/>
        <v>10772413</v>
      </c>
      <c r="N60" s="23">
        <f t="shared" si="9"/>
        <v>10700406</v>
      </c>
      <c r="O60" s="25">
        <f t="shared" si="10"/>
        <v>0.67290000000000005</v>
      </c>
      <c r="P60" s="25">
        <f t="shared" si="11"/>
        <v>-2.6916000000000002</v>
      </c>
      <c r="Q60" s="26">
        <f t="shared" si="12"/>
        <v>97.308400000000006</v>
      </c>
      <c r="R60" s="13">
        <f t="shared" si="13"/>
        <v>54</v>
      </c>
      <c r="S60" s="15"/>
    </row>
    <row r="61" spans="1:19" ht="28.95" customHeight="1">
      <c r="A61" s="13">
        <v>55</v>
      </c>
      <c r="B61" s="18">
        <f>'[1]表七 通过第一信封名单'!B127</f>
        <v>150</v>
      </c>
      <c r="C61" s="19" t="str">
        <f>'[1]表七 通过第一信封名单'!C127</f>
        <v>沈阳众磊道桥有限公司</v>
      </c>
      <c r="D61" s="20">
        <v>10774471</v>
      </c>
      <c r="E61" s="21" t="str">
        <f t="shared" si="0"/>
        <v>有效</v>
      </c>
      <c r="F61" s="22">
        <f t="shared" si="1"/>
        <v>10774471</v>
      </c>
      <c r="G61" s="22" t="str">
        <f t="shared" si="2"/>
        <v>参与</v>
      </c>
      <c r="H61" s="22" t="str">
        <f t="shared" si="3"/>
        <v>参与</v>
      </c>
      <c r="I61" s="22">
        <f t="shared" si="4"/>
        <v>10569323</v>
      </c>
      <c r="J61" s="22">
        <f t="shared" si="5"/>
        <v>10822465</v>
      </c>
      <c r="K61" s="23" t="str">
        <f t="shared" si="6"/>
        <v>参与</v>
      </c>
      <c r="L61" s="24" t="str">
        <f t="shared" si="7"/>
        <v>参与</v>
      </c>
      <c r="M61" s="23">
        <f t="shared" si="8"/>
        <v>10774471</v>
      </c>
      <c r="N61" s="23">
        <f t="shared" si="9"/>
        <v>10700406</v>
      </c>
      <c r="O61" s="25">
        <f t="shared" si="10"/>
        <v>0.69220000000000004</v>
      </c>
      <c r="P61" s="25">
        <f t="shared" si="11"/>
        <v>-2.7688000000000001</v>
      </c>
      <c r="Q61" s="26">
        <f t="shared" si="12"/>
        <v>97.231200000000001</v>
      </c>
      <c r="R61" s="13">
        <f t="shared" si="13"/>
        <v>55</v>
      </c>
      <c r="S61" s="15"/>
    </row>
    <row r="62" spans="1:19" ht="28.95" customHeight="1">
      <c r="A62" s="13">
        <v>56</v>
      </c>
      <c r="B62" s="18">
        <f>'[1]表七 通过第一信封名单'!B21</f>
        <v>27</v>
      </c>
      <c r="C62" s="19" t="str">
        <f>'[1]表七 通过第一信封名单'!C21</f>
        <v>四川川金建筑工程有限公司</v>
      </c>
      <c r="D62" s="20">
        <v>10776024</v>
      </c>
      <c r="E62" s="21" t="str">
        <f t="shared" si="0"/>
        <v>有效</v>
      </c>
      <c r="F62" s="22">
        <f t="shared" si="1"/>
        <v>10776024</v>
      </c>
      <c r="G62" s="22" t="str">
        <f t="shared" si="2"/>
        <v>参与</v>
      </c>
      <c r="H62" s="22" t="str">
        <f t="shared" si="3"/>
        <v>参与</v>
      </c>
      <c r="I62" s="22">
        <f t="shared" si="4"/>
        <v>10569323</v>
      </c>
      <c r="J62" s="22">
        <f t="shared" si="5"/>
        <v>10822465</v>
      </c>
      <c r="K62" s="23" t="str">
        <f t="shared" si="6"/>
        <v>参与</v>
      </c>
      <c r="L62" s="24" t="str">
        <f t="shared" si="7"/>
        <v>参与</v>
      </c>
      <c r="M62" s="23">
        <f t="shared" si="8"/>
        <v>10776024</v>
      </c>
      <c r="N62" s="23">
        <f t="shared" si="9"/>
        <v>10700406</v>
      </c>
      <c r="O62" s="25">
        <f t="shared" si="10"/>
        <v>0.70669999999999999</v>
      </c>
      <c r="P62" s="25">
        <f t="shared" si="11"/>
        <v>-2.8268</v>
      </c>
      <c r="Q62" s="26">
        <f t="shared" si="12"/>
        <v>97.173199999999994</v>
      </c>
      <c r="R62" s="13">
        <f t="shared" si="13"/>
        <v>56</v>
      </c>
      <c r="S62" s="15"/>
    </row>
    <row r="63" spans="1:19" ht="28.95" customHeight="1">
      <c r="A63" s="13">
        <v>57</v>
      </c>
      <c r="B63" s="18">
        <f>'[1]表七 通过第一信封名单'!B27</f>
        <v>35</v>
      </c>
      <c r="C63" s="19" t="str">
        <f>'[1]表七 通过第一信封名单'!C27</f>
        <v>河北路桥交通工程有限公司</v>
      </c>
      <c r="D63" s="20">
        <v>10776946</v>
      </c>
      <c r="E63" s="21" t="str">
        <f t="shared" si="0"/>
        <v>有效</v>
      </c>
      <c r="F63" s="22">
        <f t="shared" si="1"/>
        <v>10776946</v>
      </c>
      <c r="G63" s="22" t="str">
        <f t="shared" si="2"/>
        <v>参与</v>
      </c>
      <c r="H63" s="22" t="str">
        <f t="shared" si="3"/>
        <v>参与</v>
      </c>
      <c r="I63" s="22">
        <f t="shared" si="4"/>
        <v>10569323</v>
      </c>
      <c r="J63" s="22">
        <f t="shared" si="5"/>
        <v>10822465</v>
      </c>
      <c r="K63" s="23" t="str">
        <f t="shared" si="6"/>
        <v>参与</v>
      </c>
      <c r="L63" s="24" t="str">
        <f t="shared" si="7"/>
        <v>参与</v>
      </c>
      <c r="M63" s="23">
        <f t="shared" si="8"/>
        <v>10776946</v>
      </c>
      <c r="N63" s="23">
        <f t="shared" si="9"/>
        <v>10700406</v>
      </c>
      <c r="O63" s="25">
        <f t="shared" si="10"/>
        <v>0.71530000000000005</v>
      </c>
      <c r="P63" s="25">
        <f t="shared" si="11"/>
        <v>-2.8612000000000002</v>
      </c>
      <c r="Q63" s="26">
        <f t="shared" si="12"/>
        <v>97.138800000000003</v>
      </c>
      <c r="R63" s="13">
        <f t="shared" si="13"/>
        <v>57</v>
      </c>
      <c r="S63" s="15"/>
    </row>
    <row r="64" spans="1:19" ht="28.95" customHeight="1">
      <c r="A64" s="13">
        <v>58</v>
      </c>
      <c r="B64" s="18">
        <f>'[1]表七 通过第一信封名单'!B130</f>
        <v>153</v>
      </c>
      <c r="C64" s="19" t="str">
        <f>'[1]表七 通过第一信封名单'!C130</f>
        <v>陕西基泰集团路桥有限公司</v>
      </c>
      <c r="D64" s="20">
        <v>10596811</v>
      </c>
      <c r="E64" s="21" t="str">
        <f t="shared" si="0"/>
        <v>有效</v>
      </c>
      <c r="F64" s="22">
        <f t="shared" si="1"/>
        <v>10596811</v>
      </c>
      <c r="G64" s="22" t="str">
        <f t="shared" si="2"/>
        <v>参与</v>
      </c>
      <c r="H64" s="22" t="str">
        <f t="shared" si="3"/>
        <v>参与</v>
      </c>
      <c r="I64" s="22">
        <f t="shared" si="4"/>
        <v>10569323</v>
      </c>
      <c r="J64" s="22">
        <f t="shared" si="5"/>
        <v>10822465</v>
      </c>
      <c r="K64" s="23" t="str">
        <f t="shared" si="6"/>
        <v>参与</v>
      </c>
      <c r="L64" s="24" t="str">
        <f t="shared" si="7"/>
        <v>参与</v>
      </c>
      <c r="M64" s="23">
        <f t="shared" si="8"/>
        <v>10596811</v>
      </c>
      <c r="N64" s="23">
        <f t="shared" si="9"/>
        <v>10700406</v>
      </c>
      <c r="O64" s="25">
        <f t="shared" si="10"/>
        <v>-0.96809999999999996</v>
      </c>
      <c r="P64" s="25">
        <f t="shared" si="11"/>
        <v>-2.9043000000000001</v>
      </c>
      <c r="Q64" s="26">
        <f t="shared" si="12"/>
        <v>97.095699999999994</v>
      </c>
      <c r="R64" s="13">
        <f t="shared" si="13"/>
        <v>58</v>
      </c>
      <c r="S64" s="15"/>
    </row>
    <row r="65" spans="1:19" ht="28.95" customHeight="1">
      <c r="A65" s="13">
        <v>59</v>
      </c>
      <c r="B65" s="18">
        <f>'[1]表七 通过第一信封名单'!B26</f>
        <v>34</v>
      </c>
      <c r="C65" s="19" t="str">
        <f>'[1]表七 通过第一信封名单'!C26</f>
        <v>内蒙古联手创业路桥有限责任公司</v>
      </c>
      <c r="D65" s="20">
        <v>10593532</v>
      </c>
      <c r="E65" s="21" t="str">
        <f t="shared" si="0"/>
        <v>有效</v>
      </c>
      <c r="F65" s="22">
        <f t="shared" si="1"/>
        <v>10593532</v>
      </c>
      <c r="G65" s="22" t="str">
        <f t="shared" si="2"/>
        <v>参与</v>
      </c>
      <c r="H65" s="22" t="str">
        <f t="shared" si="3"/>
        <v>参与</v>
      </c>
      <c r="I65" s="22">
        <f t="shared" si="4"/>
        <v>10569323</v>
      </c>
      <c r="J65" s="22">
        <f t="shared" si="5"/>
        <v>10822465</v>
      </c>
      <c r="K65" s="23" t="str">
        <f t="shared" si="6"/>
        <v>参与</v>
      </c>
      <c r="L65" s="24" t="str">
        <f t="shared" si="7"/>
        <v>参与</v>
      </c>
      <c r="M65" s="23">
        <f t="shared" si="8"/>
        <v>10593532</v>
      </c>
      <c r="N65" s="23">
        <f t="shared" si="9"/>
        <v>10700406</v>
      </c>
      <c r="O65" s="25">
        <f t="shared" si="10"/>
        <v>-0.99880000000000002</v>
      </c>
      <c r="P65" s="25">
        <f t="shared" si="11"/>
        <v>-2.9964</v>
      </c>
      <c r="Q65" s="26">
        <f t="shared" si="12"/>
        <v>97.003600000000006</v>
      </c>
      <c r="R65" s="13">
        <f t="shared" si="13"/>
        <v>59</v>
      </c>
      <c r="S65" s="15"/>
    </row>
    <row r="66" spans="1:19" ht="28.95" customHeight="1">
      <c r="A66" s="13">
        <v>60</v>
      </c>
      <c r="B66" s="18">
        <f>'[1]表七 通过第一信封名单'!B66</f>
        <v>80</v>
      </c>
      <c r="C66" s="19" t="str">
        <f>'[1]表七 通过第一信封名单'!C66</f>
        <v>江西省水建建设工程有限公司</v>
      </c>
      <c r="D66" s="20">
        <v>10781476</v>
      </c>
      <c r="E66" s="21" t="str">
        <f t="shared" si="0"/>
        <v>有效</v>
      </c>
      <c r="F66" s="22">
        <f t="shared" si="1"/>
        <v>10781476</v>
      </c>
      <c r="G66" s="22" t="str">
        <f t="shared" si="2"/>
        <v>参与</v>
      </c>
      <c r="H66" s="22" t="str">
        <f t="shared" si="3"/>
        <v>参与</v>
      </c>
      <c r="I66" s="22">
        <f t="shared" si="4"/>
        <v>10569323</v>
      </c>
      <c r="J66" s="22">
        <f t="shared" si="5"/>
        <v>10822465</v>
      </c>
      <c r="K66" s="23" t="str">
        <f t="shared" si="6"/>
        <v>参与</v>
      </c>
      <c r="L66" s="24" t="str">
        <f t="shared" si="7"/>
        <v>参与</v>
      </c>
      <c r="M66" s="23">
        <f t="shared" si="8"/>
        <v>10781476</v>
      </c>
      <c r="N66" s="23">
        <f t="shared" si="9"/>
        <v>10700406</v>
      </c>
      <c r="O66" s="25">
        <f t="shared" si="10"/>
        <v>0.75760000000000005</v>
      </c>
      <c r="P66" s="25">
        <f t="shared" si="11"/>
        <v>-3.0304000000000002</v>
      </c>
      <c r="Q66" s="26">
        <f t="shared" si="12"/>
        <v>96.9696</v>
      </c>
      <c r="R66" s="13">
        <f t="shared" si="13"/>
        <v>60</v>
      </c>
      <c r="S66" s="15"/>
    </row>
    <row r="67" spans="1:19" ht="28.95" customHeight="1">
      <c r="A67" s="13">
        <v>61</v>
      </c>
      <c r="B67" s="18">
        <f>'[1]表七 通过第一信封名单'!B29</f>
        <v>37</v>
      </c>
      <c r="C67" s="19" t="str">
        <f>'[1]表七 通过第一信封名单'!C29</f>
        <v>陕西博维建设工程有限公司</v>
      </c>
      <c r="D67" s="20">
        <v>10591348</v>
      </c>
      <c r="E67" s="21" t="str">
        <f t="shared" si="0"/>
        <v>有效</v>
      </c>
      <c r="F67" s="22">
        <f t="shared" si="1"/>
        <v>10591348</v>
      </c>
      <c r="G67" s="22" t="str">
        <f t="shared" si="2"/>
        <v>参与</v>
      </c>
      <c r="H67" s="22" t="str">
        <f t="shared" si="3"/>
        <v>参与</v>
      </c>
      <c r="I67" s="22">
        <f t="shared" si="4"/>
        <v>10569323</v>
      </c>
      <c r="J67" s="22">
        <f t="shared" si="5"/>
        <v>10822465</v>
      </c>
      <c r="K67" s="23" t="str">
        <f t="shared" si="6"/>
        <v>参与</v>
      </c>
      <c r="L67" s="24" t="str">
        <f t="shared" si="7"/>
        <v>参与</v>
      </c>
      <c r="M67" s="23">
        <f t="shared" si="8"/>
        <v>10591348</v>
      </c>
      <c r="N67" s="23">
        <f t="shared" si="9"/>
        <v>10700406</v>
      </c>
      <c r="O67" s="25">
        <f t="shared" si="10"/>
        <v>-1.0192000000000001</v>
      </c>
      <c r="P67" s="25">
        <f t="shared" si="11"/>
        <v>-3.0576000000000003</v>
      </c>
      <c r="Q67" s="26">
        <f t="shared" si="12"/>
        <v>96.942400000000006</v>
      </c>
      <c r="R67" s="13">
        <f t="shared" si="13"/>
        <v>61</v>
      </c>
      <c r="S67" s="15"/>
    </row>
    <row r="68" spans="1:19" ht="28.95" customHeight="1">
      <c r="A68" s="13">
        <v>62</v>
      </c>
      <c r="B68" s="18">
        <f>'[1]表七 通过第一信封名单'!B16</f>
        <v>20</v>
      </c>
      <c r="C68" s="19" t="str">
        <f>'[1]表七 通过第一信封名单'!C16</f>
        <v>河南圣哲市政工程有限公司</v>
      </c>
      <c r="D68" s="20">
        <v>10786009</v>
      </c>
      <c r="E68" s="21" t="str">
        <f t="shared" si="0"/>
        <v>有效</v>
      </c>
      <c r="F68" s="22">
        <f t="shared" si="1"/>
        <v>10786009</v>
      </c>
      <c r="G68" s="22" t="str">
        <f t="shared" si="2"/>
        <v>参与</v>
      </c>
      <c r="H68" s="22" t="str">
        <f t="shared" si="3"/>
        <v>参与</v>
      </c>
      <c r="I68" s="22">
        <f t="shared" si="4"/>
        <v>10569323</v>
      </c>
      <c r="J68" s="22">
        <f t="shared" si="5"/>
        <v>10822465</v>
      </c>
      <c r="K68" s="23" t="str">
        <f t="shared" si="6"/>
        <v>参与</v>
      </c>
      <c r="L68" s="24" t="str">
        <f t="shared" si="7"/>
        <v>参与</v>
      </c>
      <c r="M68" s="23">
        <f t="shared" si="8"/>
        <v>10786009</v>
      </c>
      <c r="N68" s="23">
        <f t="shared" si="9"/>
        <v>10700406</v>
      </c>
      <c r="O68" s="25">
        <f t="shared" si="10"/>
        <v>0.8</v>
      </c>
      <c r="P68" s="25">
        <f t="shared" si="11"/>
        <v>-3.2</v>
      </c>
      <c r="Q68" s="26">
        <f t="shared" si="12"/>
        <v>96.8</v>
      </c>
      <c r="R68" s="13">
        <f t="shared" si="13"/>
        <v>62</v>
      </c>
      <c r="S68" s="15"/>
    </row>
    <row r="69" spans="1:19" ht="28.95" customHeight="1">
      <c r="A69" s="13">
        <v>63</v>
      </c>
      <c r="B69" s="18">
        <f>'[1]表七 通过第一信封名单'!B39</f>
        <v>49</v>
      </c>
      <c r="C69" s="19" t="str">
        <f>'[1]表七 通过第一信封名单'!C39</f>
        <v>赤峰市宝田路桥有限责任公司</v>
      </c>
      <c r="D69" s="20">
        <v>10790539</v>
      </c>
      <c r="E69" s="21" t="str">
        <f t="shared" si="0"/>
        <v>有效</v>
      </c>
      <c r="F69" s="22">
        <f t="shared" si="1"/>
        <v>10790539</v>
      </c>
      <c r="G69" s="22" t="str">
        <f t="shared" si="2"/>
        <v>参与</v>
      </c>
      <c r="H69" s="22" t="str">
        <f t="shared" si="3"/>
        <v>参与</v>
      </c>
      <c r="I69" s="22">
        <f t="shared" si="4"/>
        <v>10569323</v>
      </c>
      <c r="J69" s="22">
        <f t="shared" si="5"/>
        <v>10822465</v>
      </c>
      <c r="K69" s="23" t="str">
        <f t="shared" si="6"/>
        <v>参与</v>
      </c>
      <c r="L69" s="24" t="str">
        <f t="shared" si="7"/>
        <v>参与</v>
      </c>
      <c r="M69" s="23">
        <f t="shared" si="8"/>
        <v>10790539</v>
      </c>
      <c r="N69" s="23">
        <f t="shared" si="9"/>
        <v>10700406</v>
      </c>
      <c r="O69" s="25">
        <f t="shared" si="10"/>
        <v>0.84230000000000005</v>
      </c>
      <c r="P69" s="25">
        <f t="shared" si="11"/>
        <v>-3.3692000000000002</v>
      </c>
      <c r="Q69" s="26">
        <f t="shared" si="12"/>
        <v>96.630799999999994</v>
      </c>
      <c r="R69" s="13">
        <f t="shared" si="13"/>
        <v>63</v>
      </c>
      <c r="S69" s="15"/>
    </row>
    <row r="70" spans="1:19" ht="28.95" customHeight="1">
      <c r="A70" s="13">
        <v>64</v>
      </c>
      <c r="B70" s="18">
        <f>'[1]表七 通过第一信封名单'!B28</f>
        <v>36</v>
      </c>
      <c r="C70" s="19" t="str">
        <f>'[1]表七 通过第一信封名单'!C28</f>
        <v>陕西怡安建设工程有限公司</v>
      </c>
      <c r="D70" s="20">
        <v>10579574</v>
      </c>
      <c r="E70" s="21" t="str">
        <f t="shared" si="0"/>
        <v>有效</v>
      </c>
      <c r="F70" s="22">
        <f t="shared" si="1"/>
        <v>10579574</v>
      </c>
      <c r="G70" s="22" t="str">
        <f t="shared" si="2"/>
        <v>参与</v>
      </c>
      <c r="H70" s="22" t="str">
        <f t="shared" si="3"/>
        <v>参与</v>
      </c>
      <c r="I70" s="22">
        <f t="shared" si="4"/>
        <v>10569323</v>
      </c>
      <c r="J70" s="22">
        <f t="shared" si="5"/>
        <v>10822465</v>
      </c>
      <c r="K70" s="23" t="str">
        <f t="shared" si="6"/>
        <v>参与</v>
      </c>
      <c r="L70" s="24" t="str">
        <f t="shared" si="7"/>
        <v>参与</v>
      </c>
      <c r="M70" s="23">
        <f t="shared" si="8"/>
        <v>10579574</v>
      </c>
      <c r="N70" s="23">
        <f t="shared" si="9"/>
        <v>10700406</v>
      </c>
      <c r="O70" s="25">
        <f t="shared" si="10"/>
        <v>-1.1292</v>
      </c>
      <c r="P70" s="25">
        <f t="shared" si="11"/>
        <v>-3.3875999999999999</v>
      </c>
      <c r="Q70" s="26">
        <f t="shared" si="12"/>
        <v>96.612399999999994</v>
      </c>
      <c r="R70" s="13">
        <f t="shared" si="13"/>
        <v>64</v>
      </c>
      <c r="S70" s="15"/>
    </row>
    <row r="71" spans="1:19" ht="28.95" customHeight="1">
      <c r="A71" s="13">
        <v>65</v>
      </c>
      <c r="B71" s="18">
        <f>'[1]表七 通过第一信封名单'!B19</f>
        <v>23</v>
      </c>
      <c r="C71" s="19" t="str">
        <f>'[1]表七 通过第一信封名单'!C19</f>
        <v>山西同创公路建设有限公司</v>
      </c>
      <c r="D71" s="20">
        <v>10578619</v>
      </c>
      <c r="E71" s="21" t="str">
        <f t="shared" ref="E71:E134" si="14">IF(D71="","",IF(D71&lt;=$D$4,"有效","无效/超出上限"))</f>
        <v>有效</v>
      </c>
      <c r="F71" s="22">
        <f t="shared" ref="F71:F134" si="15">IF(E71="有效",D71,"")</f>
        <v>10578619</v>
      </c>
      <c r="G71" s="22" t="str">
        <f t="shared" ref="G71:G134" si="16">IF(E71="有效","参与",IF(D71="","","不参与"))</f>
        <v>参与</v>
      </c>
      <c r="H71" s="22" t="str">
        <f t="shared" ref="H71:H134" si="17">IF(D71="","",IF(OR(F71=MAX($F$7:$F$9963),F71=MIN($F$7:$F$9963),E71="无效/超出上限"),"不参与","参与"))</f>
        <v>参与</v>
      </c>
      <c r="I71" s="22">
        <f t="shared" ref="I71:I134" si="18">IF(D71="","",SMALL(($F$7:$F$9963),ROUND(COUNT($F$7:$F$9963)*0.2,0)))</f>
        <v>10569323</v>
      </c>
      <c r="J71" s="22">
        <f t="shared" ref="J71:J134" si="19">IF(D71="","",LARGE(($F$7:$F$9963),ROUND(COUNT($F$7:$F$9963)*0.2,0)))</f>
        <v>10822465</v>
      </c>
      <c r="K71" s="23" t="str">
        <f t="shared" ref="K71:K134" si="20">IF(D71="","",IF(OR(F71&lt;=I71,F71&gt;=J71,E71="无效/超出上限"),"不参与","参与"))</f>
        <v>参与</v>
      </c>
      <c r="L71" s="24" t="str">
        <f t="shared" ref="L71:L134" si="21">IF(D71="","",IF(COUNT($F$7:$F$9963)&lt;=7,G71,IF(AND(COUNT($F$7:$F$9963)&lt;=10,COUNT($F$7:$F$9963)&gt;7),H71,IF(COUNT($F$7:$F$9963)&gt;=10,K71))))</f>
        <v>参与</v>
      </c>
      <c r="M71" s="23">
        <f t="shared" ref="M71:M134" si="22">IF(L71="不参与","",F71)</f>
        <v>10578619</v>
      </c>
      <c r="N71" s="23">
        <f t="shared" ref="N71:N134" si="23">ROUND(AVERAGE($M$7:$M$9963)*$D$5,0)</f>
        <v>10700406</v>
      </c>
      <c r="O71" s="25">
        <f t="shared" ref="O71:O134" si="24">IF(F71="","",ROUND((F71-N71)/N71*100,4))</f>
        <v>-1.1382000000000001</v>
      </c>
      <c r="P71" s="25">
        <f t="shared" ref="P71:P134" si="25">IF(F71="","",IF(O71&gt;0,(-O71*4),(O71*3)))</f>
        <v>-3.4146000000000001</v>
      </c>
      <c r="Q71" s="26">
        <f t="shared" ref="Q71:Q134" si="26">IF(F71="","",100+P71)</f>
        <v>96.585399999999993</v>
      </c>
      <c r="R71" s="13">
        <f t="shared" ref="R71:R134" si="27">IF(E71="","",IF(E71="有效",RANK(Q71,$Q$7:$Q$9963),"无效"))</f>
        <v>65</v>
      </c>
      <c r="S71" s="15"/>
    </row>
    <row r="72" spans="1:19" ht="28.95" customHeight="1">
      <c r="A72" s="13">
        <v>66</v>
      </c>
      <c r="B72" s="18">
        <f>'[1]表七 通过第一信封名单'!B54</f>
        <v>66</v>
      </c>
      <c r="C72" s="19" t="str">
        <f>'[1]表七 通过第一信封名单'!C54</f>
        <v>重庆川东路桥工程有限公司</v>
      </c>
      <c r="D72" s="20">
        <v>10577397</v>
      </c>
      <c r="E72" s="21" t="str">
        <f t="shared" si="14"/>
        <v>有效</v>
      </c>
      <c r="F72" s="22">
        <f t="shared" si="15"/>
        <v>10577397</v>
      </c>
      <c r="G72" s="22" t="str">
        <f t="shared" si="16"/>
        <v>参与</v>
      </c>
      <c r="H72" s="22" t="str">
        <f t="shared" si="17"/>
        <v>参与</v>
      </c>
      <c r="I72" s="22">
        <f t="shared" si="18"/>
        <v>10569323</v>
      </c>
      <c r="J72" s="22">
        <f t="shared" si="19"/>
        <v>10822465</v>
      </c>
      <c r="K72" s="23" t="str">
        <f t="shared" si="20"/>
        <v>参与</v>
      </c>
      <c r="L72" s="24" t="str">
        <f t="shared" si="21"/>
        <v>参与</v>
      </c>
      <c r="M72" s="23">
        <f t="shared" si="22"/>
        <v>10577397</v>
      </c>
      <c r="N72" s="23">
        <f t="shared" si="23"/>
        <v>10700406</v>
      </c>
      <c r="O72" s="25">
        <f t="shared" si="24"/>
        <v>-1.1496</v>
      </c>
      <c r="P72" s="25">
        <f t="shared" si="25"/>
        <v>-3.4487999999999999</v>
      </c>
      <c r="Q72" s="26">
        <f t="shared" si="26"/>
        <v>96.551199999999994</v>
      </c>
      <c r="R72" s="13">
        <f t="shared" si="27"/>
        <v>66</v>
      </c>
      <c r="S72" s="15"/>
    </row>
    <row r="73" spans="1:19" ht="28.95" customHeight="1">
      <c r="A73" s="13">
        <v>67</v>
      </c>
      <c r="B73" s="18">
        <f>'[1]表七 通过第一信封名单'!B46</f>
        <v>58</v>
      </c>
      <c r="C73" s="19" t="str">
        <f>'[1]表七 通过第一信封名单'!C46</f>
        <v>山西老区建设有限公司</v>
      </c>
      <c r="D73" s="20">
        <v>10577118</v>
      </c>
      <c r="E73" s="21" t="str">
        <f t="shared" si="14"/>
        <v>有效</v>
      </c>
      <c r="F73" s="22">
        <f t="shared" si="15"/>
        <v>10577118</v>
      </c>
      <c r="G73" s="22" t="str">
        <f t="shared" si="16"/>
        <v>参与</v>
      </c>
      <c r="H73" s="22" t="str">
        <f t="shared" si="17"/>
        <v>参与</v>
      </c>
      <c r="I73" s="22">
        <f t="shared" si="18"/>
        <v>10569323</v>
      </c>
      <c r="J73" s="22">
        <f t="shared" si="19"/>
        <v>10822465</v>
      </c>
      <c r="K73" s="23" t="str">
        <f t="shared" si="20"/>
        <v>参与</v>
      </c>
      <c r="L73" s="24" t="str">
        <f t="shared" si="21"/>
        <v>参与</v>
      </c>
      <c r="M73" s="23">
        <f t="shared" si="22"/>
        <v>10577118</v>
      </c>
      <c r="N73" s="23">
        <f t="shared" si="23"/>
        <v>10700406</v>
      </c>
      <c r="O73" s="25">
        <f t="shared" si="24"/>
        <v>-1.1521999999999999</v>
      </c>
      <c r="P73" s="25">
        <f t="shared" si="25"/>
        <v>-3.4565999999999999</v>
      </c>
      <c r="Q73" s="26">
        <f t="shared" si="26"/>
        <v>96.543400000000005</v>
      </c>
      <c r="R73" s="13">
        <f t="shared" si="27"/>
        <v>67</v>
      </c>
      <c r="S73" s="15"/>
    </row>
    <row r="74" spans="1:19" ht="28.95" customHeight="1">
      <c r="A74" s="13">
        <v>68</v>
      </c>
      <c r="B74" s="18">
        <f>'[1]表七 通过第一信封名单'!B6</f>
        <v>7</v>
      </c>
      <c r="C74" s="19" t="str">
        <f>'[1]表七 通过第一信封名单'!C6</f>
        <v>内蒙古瑞舟建设工程有限公司</v>
      </c>
      <c r="D74" s="20">
        <v>10575733</v>
      </c>
      <c r="E74" s="21" t="str">
        <f t="shared" si="14"/>
        <v>有效</v>
      </c>
      <c r="F74" s="22">
        <f t="shared" si="15"/>
        <v>10575733</v>
      </c>
      <c r="G74" s="22" t="str">
        <f t="shared" si="16"/>
        <v>参与</v>
      </c>
      <c r="H74" s="22" t="str">
        <f t="shared" si="17"/>
        <v>参与</v>
      </c>
      <c r="I74" s="22">
        <f t="shared" si="18"/>
        <v>10569323</v>
      </c>
      <c r="J74" s="22">
        <f t="shared" si="19"/>
        <v>10822465</v>
      </c>
      <c r="K74" s="23" t="str">
        <f t="shared" si="20"/>
        <v>参与</v>
      </c>
      <c r="L74" s="24" t="str">
        <f t="shared" si="21"/>
        <v>参与</v>
      </c>
      <c r="M74" s="23">
        <f t="shared" si="22"/>
        <v>10575733</v>
      </c>
      <c r="N74" s="23">
        <f t="shared" si="23"/>
        <v>10700406</v>
      </c>
      <c r="O74" s="25">
        <f t="shared" si="24"/>
        <v>-1.1651</v>
      </c>
      <c r="P74" s="25">
        <f t="shared" si="25"/>
        <v>-3.4953000000000003</v>
      </c>
      <c r="Q74" s="26">
        <f t="shared" si="26"/>
        <v>96.5047</v>
      </c>
      <c r="R74" s="13">
        <f t="shared" si="27"/>
        <v>68</v>
      </c>
      <c r="S74" s="15"/>
    </row>
    <row r="75" spans="1:19" ht="28.95" customHeight="1">
      <c r="A75" s="13">
        <v>69</v>
      </c>
      <c r="B75" s="18">
        <f>'[1]表七 通过第一信封名单'!B94</f>
        <v>111</v>
      </c>
      <c r="C75" s="19" t="str">
        <f>'[1]表七 通过第一信封名单'!C94</f>
        <v>河北通阳路桥有限公司</v>
      </c>
      <c r="D75" s="20">
        <v>10795075</v>
      </c>
      <c r="E75" s="21" t="str">
        <f t="shared" si="14"/>
        <v>有效</v>
      </c>
      <c r="F75" s="22">
        <f t="shared" si="15"/>
        <v>10795075</v>
      </c>
      <c r="G75" s="22" t="str">
        <f t="shared" si="16"/>
        <v>参与</v>
      </c>
      <c r="H75" s="22" t="str">
        <f t="shared" si="17"/>
        <v>参与</v>
      </c>
      <c r="I75" s="22">
        <f t="shared" si="18"/>
        <v>10569323</v>
      </c>
      <c r="J75" s="22">
        <f t="shared" si="19"/>
        <v>10822465</v>
      </c>
      <c r="K75" s="23" t="str">
        <f t="shared" si="20"/>
        <v>参与</v>
      </c>
      <c r="L75" s="24" t="str">
        <f t="shared" si="21"/>
        <v>参与</v>
      </c>
      <c r="M75" s="23">
        <f t="shared" si="22"/>
        <v>10795075</v>
      </c>
      <c r="N75" s="23">
        <f t="shared" si="23"/>
        <v>10700406</v>
      </c>
      <c r="O75" s="25">
        <f t="shared" si="24"/>
        <v>0.88470000000000004</v>
      </c>
      <c r="P75" s="25">
        <f t="shared" si="25"/>
        <v>-3.5388000000000002</v>
      </c>
      <c r="Q75" s="26">
        <f t="shared" si="26"/>
        <v>96.461200000000005</v>
      </c>
      <c r="R75" s="13">
        <f t="shared" si="27"/>
        <v>69</v>
      </c>
      <c r="S75" s="15"/>
    </row>
    <row r="76" spans="1:19" ht="28.95" customHeight="1">
      <c r="A76" s="13">
        <v>70</v>
      </c>
      <c r="B76" s="18">
        <f>'[1]表七 通过第一信封名单'!B119</f>
        <v>142</v>
      </c>
      <c r="C76" s="19" t="str">
        <f>'[1]表七 通过第一信封名单'!C119</f>
        <v>临沂市兰田路桥有限公司</v>
      </c>
      <c r="D76" s="20">
        <v>10573638</v>
      </c>
      <c r="E76" s="21" t="str">
        <f t="shared" si="14"/>
        <v>有效</v>
      </c>
      <c r="F76" s="22">
        <f t="shared" si="15"/>
        <v>10573638</v>
      </c>
      <c r="G76" s="22" t="str">
        <f t="shared" si="16"/>
        <v>参与</v>
      </c>
      <c r="H76" s="22" t="str">
        <f t="shared" si="17"/>
        <v>参与</v>
      </c>
      <c r="I76" s="22">
        <f t="shared" si="18"/>
        <v>10569323</v>
      </c>
      <c r="J76" s="22">
        <f t="shared" si="19"/>
        <v>10822465</v>
      </c>
      <c r="K76" s="23" t="str">
        <f t="shared" si="20"/>
        <v>参与</v>
      </c>
      <c r="L76" s="24" t="str">
        <f t="shared" si="21"/>
        <v>参与</v>
      </c>
      <c r="M76" s="23">
        <f t="shared" si="22"/>
        <v>10573638</v>
      </c>
      <c r="N76" s="23">
        <f t="shared" si="23"/>
        <v>10700406</v>
      </c>
      <c r="O76" s="25">
        <f t="shared" si="24"/>
        <v>-1.1847000000000001</v>
      </c>
      <c r="P76" s="25">
        <f t="shared" si="25"/>
        <v>-3.5541</v>
      </c>
      <c r="Q76" s="26">
        <f t="shared" si="26"/>
        <v>96.445899999999995</v>
      </c>
      <c r="R76" s="13">
        <f t="shared" si="27"/>
        <v>70</v>
      </c>
      <c r="S76" s="15"/>
    </row>
    <row r="77" spans="1:19" ht="28.95" customHeight="1">
      <c r="A77" s="13">
        <v>71</v>
      </c>
      <c r="B77" s="18">
        <f>'[1]表七 通过第一信封名单'!B100</f>
        <v>119</v>
      </c>
      <c r="C77" s="19" t="str">
        <f>'[1]表七 通过第一信封名单'!C100</f>
        <v>山西麟通建筑工程有限公司</v>
      </c>
      <c r="D77" s="20">
        <v>10569323</v>
      </c>
      <c r="E77" s="21" t="str">
        <f t="shared" si="14"/>
        <v>有效</v>
      </c>
      <c r="F77" s="22">
        <f t="shared" si="15"/>
        <v>10569323</v>
      </c>
      <c r="G77" s="22" t="str">
        <f t="shared" si="16"/>
        <v>参与</v>
      </c>
      <c r="H77" s="22" t="str">
        <f t="shared" si="17"/>
        <v>参与</v>
      </c>
      <c r="I77" s="22">
        <f t="shared" si="18"/>
        <v>10569323</v>
      </c>
      <c r="J77" s="22">
        <f t="shared" si="19"/>
        <v>10822465</v>
      </c>
      <c r="K77" s="23" t="str">
        <f t="shared" si="20"/>
        <v>不参与</v>
      </c>
      <c r="L77" s="24" t="str">
        <f t="shared" si="21"/>
        <v>不参与</v>
      </c>
      <c r="M77" s="23" t="str">
        <f t="shared" si="22"/>
        <v/>
      </c>
      <c r="N77" s="23">
        <f t="shared" si="23"/>
        <v>10700406</v>
      </c>
      <c r="O77" s="25">
        <f t="shared" si="24"/>
        <v>-1.2250000000000001</v>
      </c>
      <c r="P77" s="25">
        <f t="shared" si="25"/>
        <v>-3.6750000000000003</v>
      </c>
      <c r="Q77" s="26">
        <f t="shared" si="26"/>
        <v>96.325000000000003</v>
      </c>
      <c r="R77" s="13">
        <f t="shared" si="27"/>
        <v>71</v>
      </c>
      <c r="S77" s="15"/>
    </row>
    <row r="78" spans="1:19" ht="28.95" customHeight="1">
      <c r="A78" s="13">
        <v>72</v>
      </c>
      <c r="B78" s="18">
        <f>'[1]表七 通过第一信封名单'!B103</f>
        <v>122</v>
      </c>
      <c r="C78" s="19" t="str">
        <f>'[1]表七 通过第一信封名单'!C103</f>
        <v>周口市中顺路桥有限公司</v>
      </c>
      <c r="D78" s="20">
        <v>10799596</v>
      </c>
      <c r="E78" s="21" t="str">
        <f t="shared" si="14"/>
        <v>有效</v>
      </c>
      <c r="F78" s="22">
        <f t="shared" si="15"/>
        <v>10799596</v>
      </c>
      <c r="G78" s="22" t="str">
        <f t="shared" si="16"/>
        <v>参与</v>
      </c>
      <c r="H78" s="22" t="str">
        <f t="shared" si="17"/>
        <v>参与</v>
      </c>
      <c r="I78" s="22">
        <f t="shared" si="18"/>
        <v>10569323</v>
      </c>
      <c r="J78" s="22">
        <f t="shared" si="19"/>
        <v>10822465</v>
      </c>
      <c r="K78" s="23" t="str">
        <f t="shared" si="20"/>
        <v>参与</v>
      </c>
      <c r="L78" s="24" t="str">
        <f t="shared" si="21"/>
        <v>参与</v>
      </c>
      <c r="M78" s="23">
        <f t="shared" si="22"/>
        <v>10799596</v>
      </c>
      <c r="N78" s="23">
        <f t="shared" si="23"/>
        <v>10700406</v>
      </c>
      <c r="O78" s="25">
        <f t="shared" si="24"/>
        <v>0.92700000000000005</v>
      </c>
      <c r="P78" s="25">
        <f t="shared" si="25"/>
        <v>-3.7080000000000002</v>
      </c>
      <c r="Q78" s="26">
        <f t="shared" si="26"/>
        <v>96.292000000000002</v>
      </c>
      <c r="R78" s="13">
        <f t="shared" si="27"/>
        <v>72</v>
      </c>
      <c r="S78" s="15"/>
    </row>
    <row r="79" spans="1:19" ht="28.95" customHeight="1">
      <c r="A79" s="13">
        <v>73</v>
      </c>
      <c r="B79" s="18">
        <f>'[1]表七 通过第一信封名单'!B8</f>
        <v>11</v>
      </c>
      <c r="C79" s="19" t="str">
        <f>'[1]表七 通过第一信封名单'!C8</f>
        <v>河南省同裕路桥工程有限公司</v>
      </c>
      <c r="D79" s="20">
        <v>10804147</v>
      </c>
      <c r="E79" s="21" t="str">
        <f t="shared" si="14"/>
        <v>有效</v>
      </c>
      <c r="F79" s="22">
        <f t="shared" si="15"/>
        <v>10804147</v>
      </c>
      <c r="G79" s="22" t="str">
        <f t="shared" si="16"/>
        <v>参与</v>
      </c>
      <c r="H79" s="22" t="str">
        <f t="shared" si="17"/>
        <v>参与</v>
      </c>
      <c r="I79" s="22">
        <f t="shared" si="18"/>
        <v>10569323</v>
      </c>
      <c r="J79" s="22">
        <f t="shared" si="19"/>
        <v>10822465</v>
      </c>
      <c r="K79" s="23" t="str">
        <f t="shared" si="20"/>
        <v>参与</v>
      </c>
      <c r="L79" s="24" t="str">
        <f t="shared" si="21"/>
        <v>参与</v>
      </c>
      <c r="M79" s="23">
        <f t="shared" si="22"/>
        <v>10804147</v>
      </c>
      <c r="N79" s="23">
        <f t="shared" si="23"/>
        <v>10700406</v>
      </c>
      <c r="O79" s="25">
        <f t="shared" si="24"/>
        <v>0.96950000000000003</v>
      </c>
      <c r="P79" s="25">
        <f t="shared" si="25"/>
        <v>-3.8780000000000001</v>
      </c>
      <c r="Q79" s="26">
        <f t="shared" si="26"/>
        <v>96.122</v>
      </c>
      <c r="R79" s="13">
        <f t="shared" si="27"/>
        <v>73</v>
      </c>
      <c r="S79" s="15"/>
    </row>
    <row r="80" spans="1:19" ht="28.95" customHeight="1">
      <c r="A80" s="13">
        <v>74</v>
      </c>
      <c r="B80" s="18">
        <f>'[1]表七 通过第一信封名单'!B55</f>
        <v>67</v>
      </c>
      <c r="C80" s="19" t="str">
        <f>'[1]表七 通过第一信封名单'!C55</f>
        <v>内蒙古永昶建设有限公司</v>
      </c>
      <c r="D80" s="20">
        <v>10561895</v>
      </c>
      <c r="E80" s="21" t="str">
        <f t="shared" si="14"/>
        <v>有效</v>
      </c>
      <c r="F80" s="22">
        <f t="shared" si="15"/>
        <v>10561895</v>
      </c>
      <c r="G80" s="22" t="str">
        <f t="shared" si="16"/>
        <v>参与</v>
      </c>
      <c r="H80" s="22" t="str">
        <f t="shared" si="17"/>
        <v>参与</v>
      </c>
      <c r="I80" s="22">
        <f t="shared" si="18"/>
        <v>10569323</v>
      </c>
      <c r="J80" s="22">
        <f t="shared" si="19"/>
        <v>10822465</v>
      </c>
      <c r="K80" s="23" t="str">
        <f t="shared" si="20"/>
        <v>不参与</v>
      </c>
      <c r="L80" s="24" t="str">
        <f t="shared" si="21"/>
        <v>不参与</v>
      </c>
      <c r="M80" s="23" t="str">
        <f t="shared" si="22"/>
        <v/>
      </c>
      <c r="N80" s="23">
        <f t="shared" si="23"/>
        <v>10700406</v>
      </c>
      <c r="O80" s="25">
        <f t="shared" si="24"/>
        <v>-1.2944</v>
      </c>
      <c r="P80" s="25">
        <f t="shared" si="25"/>
        <v>-3.8832</v>
      </c>
      <c r="Q80" s="26">
        <f t="shared" si="26"/>
        <v>96.116799999999998</v>
      </c>
      <c r="R80" s="13">
        <f t="shared" si="27"/>
        <v>74</v>
      </c>
      <c r="S80" s="15"/>
    </row>
    <row r="81" spans="1:19" ht="28.95" customHeight="1">
      <c r="A81" s="13">
        <v>75</v>
      </c>
      <c r="B81" s="18">
        <f>'[1]表七 通过第一信封名单'!B80</f>
        <v>97</v>
      </c>
      <c r="C81" s="19" t="str">
        <f>'[1]表七 通过第一信封名单'!C80</f>
        <v>江西省洪建交通工程有限公司</v>
      </c>
      <c r="D81" s="20">
        <v>10561143</v>
      </c>
      <c r="E81" s="21" t="str">
        <f t="shared" si="14"/>
        <v>有效</v>
      </c>
      <c r="F81" s="22">
        <f t="shared" si="15"/>
        <v>10561143</v>
      </c>
      <c r="G81" s="22" t="str">
        <f t="shared" si="16"/>
        <v>参与</v>
      </c>
      <c r="H81" s="22" t="str">
        <f t="shared" si="17"/>
        <v>参与</v>
      </c>
      <c r="I81" s="22">
        <f t="shared" si="18"/>
        <v>10569323</v>
      </c>
      <c r="J81" s="22">
        <f t="shared" si="19"/>
        <v>10822465</v>
      </c>
      <c r="K81" s="23" t="str">
        <f t="shared" si="20"/>
        <v>不参与</v>
      </c>
      <c r="L81" s="24" t="str">
        <f t="shared" si="21"/>
        <v>不参与</v>
      </c>
      <c r="M81" s="23" t="str">
        <f t="shared" si="22"/>
        <v/>
      </c>
      <c r="N81" s="23">
        <f t="shared" si="23"/>
        <v>10700406</v>
      </c>
      <c r="O81" s="25">
        <f t="shared" si="24"/>
        <v>-1.3015000000000001</v>
      </c>
      <c r="P81" s="25">
        <f t="shared" si="25"/>
        <v>-3.9045000000000005</v>
      </c>
      <c r="Q81" s="26">
        <f t="shared" si="26"/>
        <v>96.095500000000001</v>
      </c>
      <c r="R81" s="13">
        <f t="shared" si="27"/>
        <v>75</v>
      </c>
      <c r="S81" s="15"/>
    </row>
    <row r="82" spans="1:19" ht="28.95" customHeight="1">
      <c r="A82" s="13">
        <v>76</v>
      </c>
      <c r="B82" s="18">
        <f>'[1]表七 通过第一信封名单'!B110</f>
        <v>129</v>
      </c>
      <c r="C82" s="19" t="str">
        <f>'[1]表七 通过第一信封名单'!C110</f>
        <v>神木市神府路桥建设有限公司</v>
      </c>
      <c r="D82" s="20">
        <v>10805845</v>
      </c>
      <c r="E82" s="21" t="str">
        <f t="shared" si="14"/>
        <v>有效</v>
      </c>
      <c r="F82" s="22">
        <f t="shared" si="15"/>
        <v>10805845</v>
      </c>
      <c r="G82" s="22" t="str">
        <f t="shared" si="16"/>
        <v>参与</v>
      </c>
      <c r="H82" s="22" t="str">
        <f t="shared" si="17"/>
        <v>参与</v>
      </c>
      <c r="I82" s="22">
        <f t="shared" si="18"/>
        <v>10569323</v>
      </c>
      <c r="J82" s="22">
        <f t="shared" si="19"/>
        <v>10822465</v>
      </c>
      <c r="K82" s="23" t="str">
        <f t="shared" si="20"/>
        <v>参与</v>
      </c>
      <c r="L82" s="24" t="str">
        <f t="shared" si="21"/>
        <v>参与</v>
      </c>
      <c r="M82" s="23">
        <f t="shared" si="22"/>
        <v>10805845</v>
      </c>
      <c r="N82" s="23">
        <f t="shared" si="23"/>
        <v>10700406</v>
      </c>
      <c r="O82" s="25">
        <f t="shared" si="24"/>
        <v>0.98540000000000005</v>
      </c>
      <c r="P82" s="25">
        <f t="shared" si="25"/>
        <v>-3.9416000000000002</v>
      </c>
      <c r="Q82" s="26">
        <f t="shared" si="26"/>
        <v>96.058400000000006</v>
      </c>
      <c r="R82" s="13">
        <f t="shared" si="27"/>
        <v>76</v>
      </c>
      <c r="S82" s="15"/>
    </row>
    <row r="83" spans="1:19" ht="28.95" customHeight="1">
      <c r="A83" s="13">
        <v>77</v>
      </c>
      <c r="B83" s="18">
        <f>'[1]表七 通过第一信封名单'!B30</f>
        <v>38</v>
      </c>
      <c r="C83" s="19" t="str">
        <f>'[1]表七 通过第一信封名单'!C30</f>
        <v>西北舜天建设有限公司</v>
      </c>
      <c r="D83" s="20">
        <v>10558528</v>
      </c>
      <c r="E83" s="21" t="str">
        <f t="shared" si="14"/>
        <v>有效</v>
      </c>
      <c r="F83" s="22">
        <f t="shared" si="15"/>
        <v>10558528</v>
      </c>
      <c r="G83" s="22" t="str">
        <f t="shared" si="16"/>
        <v>参与</v>
      </c>
      <c r="H83" s="22" t="str">
        <f t="shared" si="17"/>
        <v>参与</v>
      </c>
      <c r="I83" s="22">
        <f t="shared" si="18"/>
        <v>10569323</v>
      </c>
      <c r="J83" s="22">
        <f t="shared" si="19"/>
        <v>10822465</v>
      </c>
      <c r="K83" s="23" t="str">
        <f t="shared" si="20"/>
        <v>不参与</v>
      </c>
      <c r="L83" s="24" t="str">
        <f t="shared" si="21"/>
        <v>不参与</v>
      </c>
      <c r="M83" s="23" t="str">
        <f t="shared" si="22"/>
        <v/>
      </c>
      <c r="N83" s="23">
        <f t="shared" si="23"/>
        <v>10700406</v>
      </c>
      <c r="O83" s="25">
        <f t="shared" si="24"/>
        <v>-1.3259000000000001</v>
      </c>
      <c r="P83" s="25">
        <f t="shared" si="25"/>
        <v>-3.9777000000000005</v>
      </c>
      <c r="Q83" s="26">
        <f t="shared" si="26"/>
        <v>96.022300000000001</v>
      </c>
      <c r="R83" s="13">
        <f t="shared" si="27"/>
        <v>77</v>
      </c>
      <c r="S83" s="15"/>
    </row>
    <row r="84" spans="1:19" ht="28.95" customHeight="1">
      <c r="A84" s="13">
        <v>78</v>
      </c>
      <c r="B84" s="18">
        <f>'[1]表七 通过第一信封名单'!B123</f>
        <v>146</v>
      </c>
      <c r="C84" s="19" t="str">
        <f>'[1]表七 通过第一信封名单'!C123</f>
        <v>江西一加建设工程有限公司</v>
      </c>
      <c r="D84" s="20">
        <v>10808977</v>
      </c>
      <c r="E84" s="21" t="str">
        <f t="shared" si="14"/>
        <v>有效</v>
      </c>
      <c r="F84" s="22">
        <f t="shared" si="15"/>
        <v>10808977</v>
      </c>
      <c r="G84" s="22" t="str">
        <f t="shared" si="16"/>
        <v>参与</v>
      </c>
      <c r="H84" s="22" t="str">
        <f t="shared" si="17"/>
        <v>参与</v>
      </c>
      <c r="I84" s="22">
        <f t="shared" si="18"/>
        <v>10569323</v>
      </c>
      <c r="J84" s="22">
        <f t="shared" si="19"/>
        <v>10822465</v>
      </c>
      <c r="K84" s="23" t="str">
        <f t="shared" si="20"/>
        <v>参与</v>
      </c>
      <c r="L84" s="24" t="str">
        <f t="shared" si="21"/>
        <v>参与</v>
      </c>
      <c r="M84" s="23">
        <f t="shared" si="22"/>
        <v>10808977</v>
      </c>
      <c r="N84" s="23">
        <f t="shared" si="23"/>
        <v>10700406</v>
      </c>
      <c r="O84" s="25">
        <f t="shared" si="24"/>
        <v>1.0145999999999999</v>
      </c>
      <c r="P84" s="25">
        <f t="shared" si="25"/>
        <v>-4.0583999999999998</v>
      </c>
      <c r="Q84" s="26">
        <f t="shared" si="26"/>
        <v>95.941599999999994</v>
      </c>
      <c r="R84" s="13">
        <f t="shared" si="27"/>
        <v>78</v>
      </c>
      <c r="S84" s="15"/>
    </row>
    <row r="85" spans="1:19" ht="28.95" customHeight="1">
      <c r="A85" s="13">
        <v>79</v>
      </c>
      <c r="B85" s="18">
        <f>'[1]表七 通过第一信封名单'!B52</f>
        <v>64</v>
      </c>
      <c r="C85" s="19" t="str">
        <f>'[1]表七 通过第一信封名单'!C52</f>
        <v>山西杰兴源建设工程有限公司</v>
      </c>
      <c r="D85" s="20">
        <v>10555554</v>
      </c>
      <c r="E85" s="21" t="str">
        <f t="shared" si="14"/>
        <v>有效</v>
      </c>
      <c r="F85" s="22">
        <f t="shared" si="15"/>
        <v>10555554</v>
      </c>
      <c r="G85" s="22" t="str">
        <f t="shared" si="16"/>
        <v>参与</v>
      </c>
      <c r="H85" s="22" t="str">
        <f t="shared" si="17"/>
        <v>参与</v>
      </c>
      <c r="I85" s="22">
        <f t="shared" si="18"/>
        <v>10569323</v>
      </c>
      <c r="J85" s="22">
        <f t="shared" si="19"/>
        <v>10822465</v>
      </c>
      <c r="K85" s="23" t="str">
        <f t="shared" si="20"/>
        <v>不参与</v>
      </c>
      <c r="L85" s="24" t="str">
        <f t="shared" si="21"/>
        <v>不参与</v>
      </c>
      <c r="M85" s="23" t="str">
        <f t="shared" si="22"/>
        <v/>
      </c>
      <c r="N85" s="23">
        <f t="shared" si="23"/>
        <v>10700406</v>
      </c>
      <c r="O85" s="25">
        <f t="shared" si="24"/>
        <v>-1.3536999999999999</v>
      </c>
      <c r="P85" s="25">
        <f t="shared" si="25"/>
        <v>-4.0610999999999997</v>
      </c>
      <c r="Q85" s="26">
        <f t="shared" si="26"/>
        <v>95.938900000000004</v>
      </c>
      <c r="R85" s="13">
        <f t="shared" si="27"/>
        <v>79</v>
      </c>
      <c r="S85" s="15"/>
    </row>
    <row r="86" spans="1:19" ht="28.95" customHeight="1">
      <c r="A86" s="13">
        <v>80</v>
      </c>
      <c r="B86" s="18">
        <f>'[1]表七 通过第一信封名单'!B87</f>
        <v>104</v>
      </c>
      <c r="C86" s="19" t="str">
        <f>'[1]表七 通过第一信封名单'!C87</f>
        <v>榆林市长盛集团路桥工程建设有限公司</v>
      </c>
      <c r="D86" s="20">
        <v>10809360</v>
      </c>
      <c r="E86" s="21" t="str">
        <f t="shared" si="14"/>
        <v>有效</v>
      </c>
      <c r="F86" s="22">
        <f t="shared" si="15"/>
        <v>10809360</v>
      </c>
      <c r="G86" s="22" t="str">
        <f t="shared" si="16"/>
        <v>参与</v>
      </c>
      <c r="H86" s="22" t="str">
        <f t="shared" si="17"/>
        <v>参与</v>
      </c>
      <c r="I86" s="22">
        <f t="shared" si="18"/>
        <v>10569323</v>
      </c>
      <c r="J86" s="22">
        <f t="shared" si="19"/>
        <v>10822465</v>
      </c>
      <c r="K86" s="23" t="str">
        <f t="shared" si="20"/>
        <v>参与</v>
      </c>
      <c r="L86" s="24" t="str">
        <f t="shared" si="21"/>
        <v>参与</v>
      </c>
      <c r="M86" s="23">
        <f t="shared" si="22"/>
        <v>10809360</v>
      </c>
      <c r="N86" s="23">
        <f t="shared" si="23"/>
        <v>10700406</v>
      </c>
      <c r="O86" s="25">
        <f t="shared" si="24"/>
        <v>1.0182</v>
      </c>
      <c r="P86" s="25">
        <f t="shared" si="25"/>
        <v>-4.0728</v>
      </c>
      <c r="Q86" s="26">
        <f t="shared" si="26"/>
        <v>95.927199999999999</v>
      </c>
      <c r="R86" s="13">
        <f t="shared" si="27"/>
        <v>80</v>
      </c>
      <c r="S86" s="15"/>
    </row>
    <row r="87" spans="1:19" ht="28.95" customHeight="1">
      <c r="A87" s="13">
        <v>81</v>
      </c>
      <c r="B87" s="18">
        <f>'[1]表七 通过第一信封名单'!B101</f>
        <v>120</v>
      </c>
      <c r="C87" s="19" t="str">
        <f>'[1]表七 通过第一信封名单'!C101</f>
        <v>百年建设集团有限公司</v>
      </c>
      <c r="D87" s="20">
        <v>10553056</v>
      </c>
      <c r="E87" s="21" t="str">
        <f t="shared" si="14"/>
        <v>有效</v>
      </c>
      <c r="F87" s="22">
        <f t="shared" si="15"/>
        <v>10553056</v>
      </c>
      <c r="G87" s="22" t="str">
        <f t="shared" si="16"/>
        <v>参与</v>
      </c>
      <c r="H87" s="22" t="str">
        <f t="shared" si="17"/>
        <v>参与</v>
      </c>
      <c r="I87" s="22">
        <f t="shared" si="18"/>
        <v>10569323</v>
      </c>
      <c r="J87" s="22">
        <f t="shared" si="19"/>
        <v>10822465</v>
      </c>
      <c r="K87" s="23" t="str">
        <f t="shared" si="20"/>
        <v>不参与</v>
      </c>
      <c r="L87" s="24" t="str">
        <f t="shared" si="21"/>
        <v>不参与</v>
      </c>
      <c r="M87" s="23" t="str">
        <f t="shared" si="22"/>
        <v/>
      </c>
      <c r="N87" s="23">
        <f t="shared" si="23"/>
        <v>10700406</v>
      </c>
      <c r="O87" s="25">
        <f t="shared" si="24"/>
        <v>-1.3771</v>
      </c>
      <c r="P87" s="25">
        <f t="shared" si="25"/>
        <v>-4.1312999999999995</v>
      </c>
      <c r="Q87" s="26">
        <f t="shared" si="26"/>
        <v>95.868700000000004</v>
      </c>
      <c r="R87" s="13">
        <f t="shared" si="27"/>
        <v>81</v>
      </c>
      <c r="S87" s="15"/>
    </row>
    <row r="88" spans="1:19" ht="28.95" customHeight="1">
      <c r="A88" s="13">
        <v>82</v>
      </c>
      <c r="B88" s="18">
        <f>'[1]表七 通过第一信封名单'!B31</f>
        <v>39</v>
      </c>
      <c r="C88" s="19" t="str">
        <f>'[1]表七 通过第一信封名单'!C31</f>
        <v>郑州新兴市政工程有限公司</v>
      </c>
      <c r="D88" s="20">
        <v>10813196</v>
      </c>
      <c r="E88" s="21" t="str">
        <f t="shared" si="14"/>
        <v>有效</v>
      </c>
      <c r="F88" s="22">
        <f t="shared" si="15"/>
        <v>10813196</v>
      </c>
      <c r="G88" s="22" t="str">
        <f t="shared" si="16"/>
        <v>参与</v>
      </c>
      <c r="H88" s="22" t="str">
        <f t="shared" si="17"/>
        <v>参与</v>
      </c>
      <c r="I88" s="22">
        <f t="shared" si="18"/>
        <v>10569323</v>
      </c>
      <c r="J88" s="22">
        <f t="shared" si="19"/>
        <v>10822465</v>
      </c>
      <c r="K88" s="23" t="str">
        <f t="shared" si="20"/>
        <v>参与</v>
      </c>
      <c r="L88" s="24" t="str">
        <f t="shared" si="21"/>
        <v>参与</v>
      </c>
      <c r="M88" s="23">
        <f t="shared" si="22"/>
        <v>10813196</v>
      </c>
      <c r="N88" s="23">
        <f t="shared" si="23"/>
        <v>10700406</v>
      </c>
      <c r="O88" s="25">
        <f t="shared" si="24"/>
        <v>1.0541</v>
      </c>
      <c r="P88" s="25">
        <f t="shared" si="25"/>
        <v>-4.2164000000000001</v>
      </c>
      <c r="Q88" s="26">
        <f t="shared" si="26"/>
        <v>95.783600000000007</v>
      </c>
      <c r="R88" s="13">
        <f t="shared" si="27"/>
        <v>82</v>
      </c>
      <c r="S88" s="15"/>
    </row>
    <row r="89" spans="1:19" ht="28.95" customHeight="1">
      <c r="A89" s="13">
        <v>83</v>
      </c>
      <c r="B89" s="18">
        <f>'[1]表七 通过第一信封名单'!B57</f>
        <v>70</v>
      </c>
      <c r="C89" s="19" t="str">
        <f>'[1]表七 通过第一信封名单'!C57</f>
        <v>周口市鑫路建筑工程有限公司</v>
      </c>
      <c r="D89" s="20">
        <v>10544832</v>
      </c>
      <c r="E89" s="21" t="str">
        <f t="shared" si="14"/>
        <v>有效</v>
      </c>
      <c r="F89" s="22">
        <f t="shared" si="15"/>
        <v>10544832</v>
      </c>
      <c r="G89" s="22" t="str">
        <f t="shared" si="16"/>
        <v>参与</v>
      </c>
      <c r="H89" s="22" t="str">
        <f t="shared" si="17"/>
        <v>参与</v>
      </c>
      <c r="I89" s="22">
        <f t="shared" si="18"/>
        <v>10569323</v>
      </c>
      <c r="J89" s="22">
        <f t="shared" si="19"/>
        <v>10822465</v>
      </c>
      <c r="K89" s="23" t="str">
        <f t="shared" si="20"/>
        <v>不参与</v>
      </c>
      <c r="L89" s="24" t="str">
        <f t="shared" si="21"/>
        <v>不参与</v>
      </c>
      <c r="M89" s="23" t="str">
        <f t="shared" si="22"/>
        <v/>
      </c>
      <c r="N89" s="23">
        <f t="shared" si="23"/>
        <v>10700406</v>
      </c>
      <c r="O89" s="25">
        <f t="shared" si="24"/>
        <v>-1.4539</v>
      </c>
      <c r="P89" s="25">
        <f t="shared" si="25"/>
        <v>-4.3616999999999999</v>
      </c>
      <c r="Q89" s="26">
        <f t="shared" si="26"/>
        <v>95.638300000000001</v>
      </c>
      <c r="R89" s="13">
        <f t="shared" si="27"/>
        <v>83</v>
      </c>
      <c r="S89" s="15"/>
    </row>
    <row r="90" spans="1:19" ht="28.95" customHeight="1">
      <c r="A90" s="13">
        <v>84</v>
      </c>
      <c r="B90" s="18">
        <f>'[1]表七 通过第一信封名单'!B13</f>
        <v>16</v>
      </c>
      <c r="C90" s="19" t="str">
        <f>'[1]表七 通过第一信封名单'!C13</f>
        <v>河南通程公路工程有限公司</v>
      </c>
      <c r="D90" s="20">
        <v>10817740</v>
      </c>
      <c r="E90" s="21" t="str">
        <f t="shared" si="14"/>
        <v>有效</v>
      </c>
      <c r="F90" s="22">
        <f t="shared" si="15"/>
        <v>10817740</v>
      </c>
      <c r="G90" s="22" t="str">
        <f t="shared" si="16"/>
        <v>参与</v>
      </c>
      <c r="H90" s="22" t="str">
        <f t="shared" si="17"/>
        <v>参与</v>
      </c>
      <c r="I90" s="22">
        <f t="shared" si="18"/>
        <v>10569323</v>
      </c>
      <c r="J90" s="22">
        <f t="shared" si="19"/>
        <v>10822465</v>
      </c>
      <c r="K90" s="23" t="str">
        <f t="shared" si="20"/>
        <v>参与</v>
      </c>
      <c r="L90" s="24" t="str">
        <f t="shared" si="21"/>
        <v>参与</v>
      </c>
      <c r="M90" s="23">
        <f t="shared" si="22"/>
        <v>10817740</v>
      </c>
      <c r="N90" s="23">
        <f t="shared" si="23"/>
        <v>10700406</v>
      </c>
      <c r="O90" s="25">
        <f t="shared" si="24"/>
        <v>1.0965</v>
      </c>
      <c r="P90" s="25">
        <f t="shared" si="25"/>
        <v>-4.3860000000000001</v>
      </c>
      <c r="Q90" s="26">
        <f t="shared" si="26"/>
        <v>95.614000000000004</v>
      </c>
      <c r="R90" s="13">
        <f t="shared" si="27"/>
        <v>84</v>
      </c>
      <c r="S90" s="15"/>
    </row>
    <row r="91" spans="1:19" ht="28.95" customHeight="1">
      <c r="A91" s="13">
        <v>85</v>
      </c>
      <c r="B91" s="18">
        <f>'[1]表七 通过第一信封名单'!B89</f>
        <v>106</v>
      </c>
      <c r="C91" s="19" t="str">
        <f>'[1]表七 通过第一信封名单'!C89</f>
        <v>西北交通建设集团有限公司</v>
      </c>
      <c r="D91" s="20">
        <v>10817959</v>
      </c>
      <c r="E91" s="21" t="str">
        <f t="shared" si="14"/>
        <v>有效</v>
      </c>
      <c r="F91" s="22">
        <f t="shared" si="15"/>
        <v>10817959</v>
      </c>
      <c r="G91" s="22" t="str">
        <f t="shared" si="16"/>
        <v>参与</v>
      </c>
      <c r="H91" s="22" t="str">
        <f t="shared" si="17"/>
        <v>参与</v>
      </c>
      <c r="I91" s="22">
        <f t="shared" si="18"/>
        <v>10569323</v>
      </c>
      <c r="J91" s="22">
        <f t="shared" si="19"/>
        <v>10822465</v>
      </c>
      <c r="K91" s="23" t="str">
        <f t="shared" si="20"/>
        <v>参与</v>
      </c>
      <c r="L91" s="24" t="str">
        <f t="shared" si="21"/>
        <v>参与</v>
      </c>
      <c r="M91" s="23">
        <f t="shared" si="22"/>
        <v>10817959</v>
      </c>
      <c r="N91" s="23">
        <f t="shared" si="23"/>
        <v>10700406</v>
      </c>
      <c r="O91" s="25">
        <f t="shared" si="24"/>
        <v>1.0986</v>
      </c>
      <c r="P91" s="25">
        <f t="shared" si="25"/>
        <v>-4.3944000000000001</v>
      </c>
      <c r="Q91" s="26">
        <f t="shared" si="26"/>
        <v>95.605599999999995</v>
      </c>
      <c r="R91" s="13">
        <f t="shared" si="27"/>
        <v>85</v>
      </c>
      <c r="S91" s="15"/>
    </row>
    <row r="92" spans="1:19" ht="28.95" customHeight="1">
      <c r="A92" s="13">
        <v>86</v>
      </c>
      <c r="B92" s="18">
        <f>'[1]表七 通过第一信封名单'!B122</f>
        <v>145</v>
      </c>
      <c r="C92" s="19" t="str">
        <f>'[1]表七 通过第一信封名单'!C122</f>
        <v>江西王牌建设工程集团有限公司</v>
      </c>
      <c r="D92" s="20">
        <v>10822265</v>
      </c>
      <c r="E92" s="21" t="str">
        <f t="shared" si="14"/>
        <v>有效</v>
      </c>
      <c r="F92" s="22">
        <f t="shared" si="15"/>
        <v>10822265</v>
      </c>
      <c r="G92" s="22" t="str">
        <f t="shared" si="16"/>
        <v>参与</v>
      </c>
      <c r="H92" s="22" t="str">
        <f t="shared" si="17"/>
        <v>参与</v>
      </c>
      <c r="I92" s="22">
        <f t="shared" si="18"/>
        <v>10569323</v>
      </c>
      <c r="J92" s="22">
        <f t="shared" si="19"/>
        <v>10822465</v>
      </c>
      <c r="K92" s="23" t="str">
        <f t="shared" si="20"/>
        <v>参与</v>
      </c>
      <c r="L92" s="24" t="str">
        <f t="shared" si="21"/>
        <v>参与</v>
      </c>
      <c r="M92" s="23">
        <f t="shared" si="22"/>
        <v>10822265</v>
      </c>
      <c r="N92" s="23">
        <f t="shared" si="23"/>
        <v>10700406</v>
      </c>
      <c r="O92" s="25">
        <f t="shared" si="24"/>
        <v>1.1388</v>
      </c>
      <c r="P92" s="25">
        <f t="shared" si="25"/>
        <v>-4.5552000000000001</v>
      </c>
      <c r="Q92" s="26">
        <f t="shared" si="26"/>
        <v>95.444800000000001</v>
      </c>
      <c r="R92" s="13">
        <f t="shared" si="27"/>
        <v>86</v>
      </c>
      <c r="S92" s="15"/>
    </row>
    <row r="93" spans="1:19" ht="28.95" customHeight="1">
      <c r="A93" s="13">
        <v>87</v>
      </c>
      <c r="B93" s="18">
        <f>'[1]表七 通过第一信封名单'!B84</f>
        <v>101</v>
      </c>
      <c r="C93" s="19" t="str">
        <f>'[1]表七 通过第一信封名单'!C84</f>
        <v>济南金曰公路工程有限公司</v>
      </c>
      <c r="D93" s="20">
        <v>10822465</v>
      </c>
      <c r="E93" s="21" t="str">
        <f t="shared" si="14"/>
        <v>有效</v>
      </c>
      <c r="F93" s="22">
        <f t="shared" si="15"/>
        <v>10822465</v>
      </c>
      <c r="G93" s="22" t="str">
        <f t="shared" si="16"/>
        <v>参与</v>
      </c>
      <c r="H93" s="22" t="str">
        <f t="shared" si="17"/>
        <v>参与</v>
      </c>
      <c r="I93" s="22">
        <f t="shared" si="18"/>
        <v>10569323</v>
      </c>
      <c r="J93" s="22">
        <f t="shared" si="19"/>
        <v>10822465</v>
      </c>
      <c r="K93" s="23" t="str">
        <f t="shared" si="20"/>
        <v>不参与</v>
      </c>
      <c r="L93" s="24" t="str">
        <f t="shared" si="21"/>
        <v>不参与</v>
      </c>
      <c r="M93" s="23" t="str">
        <f t="shared" si="22"/>
        <v/>
      </c>
      <c r="N93" s="23">
        <f t="shared" si="23"/>
        <v>10700406</v>
      </c>
      <c r="O93" s="25">
        <f t="shared" si="24"/>
        <v>1.1407</v>
      </c>
      <c r="P93" s="25">
        <f t="shared" si="25"/>
        <v>-4.5628000000000002</v>
      </c>
      <c r="Q93" s="26">
        <f t="shared" si="26"/>
        <v>95.437200000000004</v>
      </c>
      <c r="R93" s="13">
        <f t="shared" si="27"/>
        <v>87</v>
      </c>
      <c r="S93" s="15"/>
    </row>
    <row r="94" spans="1:19" ht="28.95" customHeight="1">
      <c r="A94" s="13">
        <v>88</v>
      </c>
      <c r="B94" s="18">
        <f>'[1]表七 通过第一信封名单'!B43</f>
        <v>55</v>
      </c>
      <c r="C94" s="19" t="str">
        <f>'[1]表七 通过第一信封名单'!C43</f>
        <v>河南明德建设工程有限公司</v>
      </c>
      <c r="D94" s="20">
        <v>10536825</v>
      </c>
      <c r="E94" s="21" t="str">
        <f t="shared" si="14"/>
        <v>有效</v>
      </c>
      <c r="F94" s="22">
        <f t="shared" si="15"/>
        <v>10536825</v>
      </c>
      <c r="G94" s="22" t="str">
        <f t="shared" si="16"/>
        <v>参与</v>
      </c>
      <c r="H94" s="22" t="str">
        <f t="shared" si="17"/>
        <v>参与</v>
      </c>
      <c r="I94" s="22">
        <f t="shared" si="18"/>
        <v>10569323</v>
      </c>
      <c r="J94" s="22">
        <f t="shared" si="19"/>
        <v>10822465</v>
      </c>
      <c r="K94" s="23" t="str">
        <f t="shared" si="20"/>
        <v>不参与</v>
      </c>
      <c r="L94" s="24" t="str">
        <f t="shared" si="21"/>
        <v>不参与</v>
      </c>
      <c r="M94" s="23" t="str">
        <f t="shared" si="22"/>
        <v/>
      </c>
      <c r="N94" s="23">
        <f t="shared" si="23"/>
        <v>10700406</v>
      </c>
      <c r="O94" s="25">
        <f t="shared" si="24"/>
        <v>-1.5286999999999999</v>
      </c>
      <c r="P94" s="25">
        <f t="shared" si="25"/>
        <v>-4.5861000000000001</v>
      </c>
      <c r="Q94" s="26">
        <f t="shared" si="26"/>
        <v>95.413899999999998</v>
      </c>
      <c r="R94" s="13">
        <f t="shared" si="27"/>
        <v>88</v>
      </c>
      <c r="S94" s="15"/>
    </row>
    <row r="95" spans="1:19" ht="28.95" customHeight="1">
      <c r="A95" s="13">
        <v>89</v>
      </c>
      <c r="B95" s="18">
        <f>'[1]表七 通过第一信封名单'!B51</f>
        <v>63</v>
      </c>
      <c r="C95" s="19" t="str">
        <f>'[1]表七 通过第一信封名单'!C51</f>
        <v>山西华陆建设工程有限公司</v>
      </c>
      <c r="D95" s="20">
        <v>10535423</v>
      </c>
      <c r="E95" s="21" t="str">
        <f t="shared" si="14"/>
        <v>有效</v>
      </c>
      <c r="F95" s="22">
        <f t="shared" si="15"/>
        <v>10535423</v>
      </c>
      <c r="G95" s="22" t="str">
        <f t="shared" si="16"/>
        <v>参与</v>
      </c>
      <c r="H95" s="22" t="str">
        <f t="shared" si="17"/>
        <v>参与</v>
      </c>
      <c r="I95" s="22">
        <f t="shared" si="18"/>
        <v>10569323</v>
      </c>
      <c r="J95" s="22">
        <f t="shared" si="19"/>
        <v>10822465</v>
      </c>
      <c r="K95" s="23" t="str">
        <f t="shared" si="20"/>
        <v>不参与</v>
      </c>
      <c r="L95" s="24" t="str">
        <f t="shared" si="21"/>
        <v>不参与</v>
      </c>
      <c r="M95" s="23" t="str">
        <f t="shared" si="22"/>
        <v/>
      </c>
      <c r="N95" s="23">
        <f t="shared" si="23"/>
        <v>10700406</v>
      </c>
      <c r="O95" s="25">
        <f t="shared" si="24"/>
        <v>-1.5418000000000001</v>
      </c>
      <c r="P95" s="25">
        <f t="shared" si="25"/>
        <v>-4.6254</v>
      </c>
      <c r="Q95" s="26">
        <f t="shared" si="26"/>
        <v>95.374600000000001</v>
      </c>
      <c r="R95" s="13">
        <f t="shared" si="27"/>
        <v>89</v>
      </c>
      <c r="S95" s="15"/>
    </row>
    <row r="96" spans="1:19" ht="28.95" customHeight="1">
      <c r="A96" s="13">
        <v>90</v>
      </c>
      <c r="B96" s="18">
        <f>'[1]表七 通过第一信封名单'!B17</f>
        <v>21</v>
      </c>
      <c r="C96" s="19" t="str">
        <f>'[1]表七 通过第一信封名单'!C17</f>
        <v>杰通建设集团有限公司</v>
      </c>
      <c r="D96" s="20">
        <v>10826789</v>
      </c>
      <c r="E96" s="21" t="str">
        <f t="shared" si="14"/>
        <v>有效</v>
      </c>
      <c r="F96" s="22">
        <f t="shared" si="15"/>
        <v>10826789</v>
      </c>
      <c r="G96" s="22" t="str">
        <f t="shared" si="16"/>
        <v>参与</v>
      </c>
      <c r="H96" s="22" t="str">
        <f t="shared" si="17"/>
        <v>参与</v>
      </c>
      <c r="I96" s="22">
        <f t="shared" si="18"/>
        <v>10569323</v>
      </c>
      <c r="J96" s="22">
        <f t="shared" si="19"/>
        <v>10822465</v>
      </c>
      <c r="K96" s="23" t="str">
        <f t="shared" si="20"/>
        <v>不参与</v>
      </c>
      <c r="L96" s="24" t="str">
        <f t="shared" si="21"/>
        <v>不参与</v>
      </c>
      <c r="M96" s="23" t="str">
        <f t="shared" si="22"/>
        <v/>
      </c>
      <c r="N96" s="23">
        <f t="shared" si="23"/>
        <v>10700406</v>
      </c>
      <c r="O96" s="25">
        <f t="shared" si="24"/>
        <v>1.1811</v>
      </c>
      <c r="P96" s="25">
        <f t="shared" si="25"/>
        <v>-4.7244000000000002</v>
      </c>
      <c r="Q96" s="26">
        <f t="shared" si="26"/>
        <v>95.275599999999997</v>
      </c>
      <c r="R96" s="13">
        <f t="shared" si="27"/>
        <v>90</v>
      </c>
      <c r="S96" s="15"/>
    </row>
    <row r="97" spans="1:19" ht="28.95" customHeight="1">
      <c r="A97" s="13">
        <v>91</v>
      </c>
      <c r="B97" s="18">
        <f>'[1]表七 通过第一信封名单'!B59</f>
        <v>72</v>
      </c>
      <c r="C97" s="19" t="str">
        <f>'[1]表七 通过第一信封名单'!C59</f>
        <v>陕西三元建设有限公司</v>
      </c>
      <c r="D97" s="20">
        <v>10528605</v>
      </c>
      <c r="E97" s="21" t="str">
        <f t="shared" si="14"/>
        <v>有效</v>
      </c>
      <c r="F97" s="22">
        <f t="shared" si="15"/>
        <v>10528605</v>
      </c>
      <c r="G97" s="22" t="str">
        <f t="shared" si="16"/>
        <v>参与</v>
      </c>
      <c r="H97" s="22" t="str">
        <f t="shared" si="17"/>
        <v>参与</v>
      </c>
      <c r="I97" s="22">
        <f t="shared" si="18"/>
        <v>10569323</v>
      </c>
      <c r="J97" s="22">
        <f t="shared" si="19"/>
        <v>10822465</v>
      </c>
      <c r="K97" s="23" t="str">
        <f t="shared" si="20"/>
        <v>不参与</v>
      </c>
      <c r="L97" s="24" t="str">
        <f t="shared" si="21"/>
        <v>不参与</v>
      </c>
      <c r="M97" s="23" t="str">
        <f t="shared" si="22"/>
        <v/>
      </c>
      <c r="N97" s="23">
        <f t="shared" si="23"/>
        <v>10700406</v>
      </c>
      <c r="O97" s="25">
        <f t="shared" si="24"/>
        <v>-1.6055999999999999</v>
      </c>
      <c r="P97" s="25">
        <f t="shared" si="25"/>
        <v>-4.8167999999999997</v>
      </c>
      <c r="Q97" s="26">
        <f t="shared" si="26"/>
        <v>95.183199999999999</v>
      </c>
      <c r="R97" s="13">
        <f t="shared" si="27"/>
        <v>91</v>
      </c>
      <c r="S97" s="15"/>
    </row>
    <row r="98" spans="1:19" ht="28.95" customHeight="1">
      <c r="A98" s="13">
        <v>92</v>
      </c>
      <c r="B98" s="18">
        <f>'[1]表七 通过第一信封名单'!B98</f>
        <v>115</v>
      </c>
      <c r="C98" s="19" t="str">
        <f>'[1]表七 通过第一信封名单'!C98</f>
        <v>邯郸建工集团有限公司</v>
      </c>
      <c r="D98" s="20">
        <v>10527062</v>
      </c>
      <c r="E98" s="21" t="str">
        <f t="shared" si="14"/>
        <v>有效</v>
      </c>
      <c r="F98" s="22">
        <f t="shared" si="15"/>
        <v>10527062</v>
      </c>
      <c r="G98" s="22" t="str">
        <f t="shared" si="16"/>
        <v>参与</v>
      </c>
      <c r="H98" s="22" t="str">
        <f t="shared" si="17"/>
        <v>参与</v>
      </c>
      <c r="I98" s="22">
        <f t="shared" si="18"/>
        <v>10569323</v>
      </c>
      <c r="J98" s="22">
        <f t="shared" si="19"/>
        <v>10822465</v>
      </c>
      <c r="K98" s="23" t="str">
        <f t="shared" si="20"/>
        <v>不参与</v>
      </c>
      <c r="L98" s="24" t="str">
        <f t="shared" si="21"/>
        <v>不参与</v>
      </c>
      <c r="M98" s="23" t="str">
        <f t="shared" si="22"/>
        <v/>
      </c>
      <c r="N98" s="23">
        <f t="shared" si="23"/>
        <v>10700406</v>
      </c>
      <c r="O98" s="25">
        <f t="shared" si="24"/>
        <v>-1.62</v>
      </c>
      <c r="P98" s="25">
        <f t="shared" si="25"/>
        <v>-4.8600000000000003</v>
      </c>
      <c r="Q98" s="26">
        <f t="shared" si="26"/>
        <v>95.14</v>
      </c>
      <c r="R98" s="13">
        <f t="shared" si="27"/>
        <v>92</v>
      </c>
      <c r="S98" s="15"/>
    </row>
    <row r="99" spans="1:19" ht="28.95" customHeight="1">
      <c r="A99" s="13">
        <v>93</v>
      </c>
      <c r="B99" s="18">
        <f>'[1]表七 通过第一信封名单'!B86</f>
        <v>103</v>
      </c>
      <c r="C99" s="19" t="str">
        <f>'[1]表七 通过第一信封名单'!C86</f>
        <v>江西兴物市政园林绿化有限公司</v>
      </c>
      <c r="D99" s="20">
        <v>10831331</v>
      </c>
      <c r="E99" s="21" t="str">
        <f t="shared" si="14"/>
        <v>有效</v>
      </c>
      <c r="F99" s="22">
        <f t="shared" si="15"/>
        <v>10831331</v>
      </c>
      <c r="G99" s="22" t="str">
        <f t="shared" si="16"/>
        <v>参与</v>
      </c>
      <c r="H99" s="22" t="str">
        <f t="shared" si="17"/>
        <v>参与</v>
      </c>
      <c r="I99" s="22">
        <f t="shared" si="18"/>
        <v>10569323</v>
      </c>
      <c r="J99" s="22">
        <f t="shared" si="19"/>
        <v>10822465</v>
      </c>
      <c r="K99" s="23" t="str">
        <f t="shared" si="20"/>
        <v>不参与</v>
      </c>
      <c r="L99" s="24" t="str">
        <f t="shared" si="21"/>
        <v>不参与</v>
      </c>
      <c r="M99" s="23" t="str">
        <f t="shared" si="22"/>
        <v/>
      </c>
      <c r="N99" s="23">
        <f t="shared" si="23"/>
        <v>10700406</v>
      </c>
      <c r="O99" s="25">
        <f t="shared" si="24"/>
        <v>1.2236</v>
      </c>
      <c r="P99" s="25">
        <f t="shared" si="25"/>
        <v>-4.8944000000000001</v>
      </c>
      <c r="Q99" s="26">
        <f t="shared" si="26"/>
        <v>95.105599999999995</v>
      </c>
      <c r="R99" s="13">
        <f t="shared" si="27"/>
        <v>93</v>
      </c>
      <c r="S99" s="15"/>
    </row>
    <row r="100" spans="1:19" ht="28.95" customHeight="1">
      <c r="A100" s="13">
        <v>94</v>
      </c>
      <c r="B100" s="18">
        <f>'[1]表七 通过第一信封名单'!B32</f>
        <v>40</v>
      </c>
      <c r="C100" s="19" t="str">
        <f>'[1]表七 通过第一信封名单'!C32</f>
        <v>内蒙古东昊建设集团有限公司</v>
      </c>
      <c r="D100" s="20">
        <v>10525199</v>
      </c>
      <c r="E100" s="21" t="str">
        <f t="shared" si="14"/>
        <v>有效</v>
      </c>
      <c r="F100" s="22">
        <f t="shared" si="15"/>
        <v>10525199</v>
      </c>
      <c r="G100" s="22" t="str">
        <f t="shared" si="16"/>
        <v>参与</v>
      </c>
      <c r="H100" s="22" t="str">
        <f t="shared" si="17"/>
        <v>参与</v>
      </c>
      <c r="I100" s="22">
        <f t="shared" si="18"/>
        <v>10569323</v>
      </c>
      <c r="J100" s="22">
        <f t="shared" si="19"/>
        <v>10822465</v>
      </c>
      <c r="K100" s="23" t="str">
        <f t="shared" si="20"/>
        <v>不参与</v>
      </c>
      <c r="L100" s="24" t="str">
        <f t="shared" si="21"/>
        <v>不参与</v>
      </c>
      <c r="M100" s="23" t="str">
        <f t="shared" si="22"/>
        <v/>
      </c>
      <c r="N100" s="23">
        <f t="shared" si="23"/>
        <v>10700406</v>
      </c>
      <c r="O100" s="25">
        <f t="shared" si="24"/>
        <v>-1.6374</v>
      </c>
      <c r="P100" s="25">
        <f t="shared" si="25"/>
        <v>-4.9122000000000003</v>
      </c>
      <c r="Q100" s="26">
        <f t="shared" si="26"/>
        <v>95.087800000000001</v>
      </c>
      <c r="R100" s="13">
        <f t="shared" si="27"/>
        <v>94</v>
      </c>
      <c r="S100" s="15"/>
    </row>
    <row r="101" spans="1:19" ht="28.95" customHeight="1">
      <c r="A101" s="13">
        <v>95</v>
      </c>
      <c r="B101" s="18">
        <f>'[1]表七 通过第一信封名单'!B41</f>
        <v>52</v>
      </c>
      <c r="C101" s="19" t="str">
        <f>'[1]表七 通过第一信封名单'!C41</f>
        <v>陕西鼎铭工程有限责任公司</v>
      </c>
      <c r="D101" s="20">
        <v>10520475</v>
      </c>
      <c r="E101" s="21" t="str">
        <f t="shared" si="14"/>
        <v>有效</v>
      </c>
      <c r="F101" s="22">
        <f t="shared" si="15"/>
        <v>10520475</v>
      </c>
      <c r="G101" s="22" t="str">
        <f t="shared" si="16"/>
        <v>参与</v>
      </c>
      <c r="H101" s="22" t="str">
        <f t="shared" si="17"/>
        <v>参与</v>
      </c>
      <c r="I101" s="22">
        <f t="shared" si="18"/>
        <v>10569323</v>
      </c>
      <c r="J101" s="22">
        <f t="shared" si="19"/>
        <v>10822465</v>
      </c>
      <c r="K101" s="23" t="str">
        <f t="shared" si="20"/>
        <v>不参与</v>
      </c>
      <c r="L101" s="24" t="str">
        <f t="shared" si="21"/>
        <v>不参与</v>
      </c>
      <c r="M101" s="23" t="str">
        <f t="shared" si="22"/>
        <v/>
      </c>
      <c r="N101" s="23">
        <f t="shared" si="23"/>
        <v>10700406</v>
      </c>
      <c r="O101" s="25">
        <f t="shared" si="24"/>
        <v>-1.6815</v>
      </c>
      <c r="P101" s="25">
        <f t="shared" si="25"/>
        <v>-5.0445000000000002</v>
      </c>
      <c r="Q101" s="26">
        <f t="shared" si="26"/>
        <v>94.955500000000001</v>
      </c>
      <c r="R101" s="13">
        <f t="shared" si="27"/>
        <v>95</v>
      </c>
      <c r="S101" s="15"/>
    </row>
    <row r="102" spans="1:19" ht="28.95" customHeight="1">
      <c r="A102" s="13">
        <v>96</v>
      </c>
      <c r="B102" s="18">
        <f>'[1]表七 通过第一信封名单'!B18</f>
        <v>22</v>
      </c>
      <c r="C102" s="19" t="str">
        <f>'[1]表七 通过第一信封名单'!C18</f>
        <v>广西金路投资建设有限公司</v>
      </c>
      <c r="D102" s="20">
        <v>10835871</v>
      </c>
      <c r="E102" s="21" t="str">
        <f t="shared" si="14"/>
        <v>有效</v>
      </c>
      <c r="F102" s="22">
        <f t="shared" si="15"/>
        <v>10835871</v>
      </c>
      <c r="G102" s="22" t="str">
        <f t="shared" si="16"/>
        <v>参与</v>
      </c>
      <c r="H102" s="22" t="str">
        <f t="shared" si="17"/>
        <v>参与</v>
      </c>
      <c r="I102" s="22">
        <f t="shared" si="18"/>
        <v>10569323</v>
      </c>
      <c r="J102" s="22">
        <f t="shared" si="19"/>
        <v>10822465</v>
      </c>
      <c r="K102" s="23" t="str">
        <f t="shared" si="20"/>
        <v>不参与</v>
      </c>
      <c r="L102" s="24" t="str">
        <f t="shared" si="21"/>
        <v>不参与</v>
      </c>
      <c r="M102" s="23" t="str">
        <f t="shared" si="22"/>
        <v/>
      </c>
      <c r="N102" s="23">
        <f t="shared" si="23"/>
        <v>10700406</v>
      </c>
      <c r="O102" s="25">
        <f t="shared" si="24"/>
        <v>1.266</v>
      </c>
      <c r="P102" s="25">
        <f t="shared" si="25"/>
        <v>-5.0640000000000001</v>
      </c>
      <c r="Q102" s="26">
        <f t="shared" si="26"/>
        <v>94.936000000000007</v>
      </c>
      <c r="R102" s="13">
        <f t="shared" si="27"/>
        <v>96</v>
      </c>
      <c r="S102" s="27"/>
    </row>
    <row r="103" spans="1:19" ht="28.95" customHeight="1">
      <c r="A103" s="13">
        <v>97</v>
      </c>
      <c r="B103" s="18">
        <f>'[1]表七 通过第一信封名单'!B20</f>
        <v>24</v>
      </c>
      <c r="C103" s="19" t="str">
        <f>'[1]表七 通过第一信封名单'!C20</f>
        <v>中启建设有限公司</v>
      </c>
      <c r="D103" s="20">
        <v>10517095</v>
      </c>
      <c r="E103" s="21" t="str">
        <f t="shared" si="14"/>
        <v>有效</v>
      </c>
      <c r="F103" s="22">
        <f t="shared" si="15"/>
        <v>10517095</v>
      </c>
      <c r="G103" s="22" t="str">
        <f t="shared" si="16"/>
        <v>参与</v>
      </c>
      <c r="H103" s="22" t="str">
        <f t="shared" si="17"/>
        <v>参与</v>
      </c>
      <c r="I103" s="22">
        <f t="shared" si="18"/>
        <v>10569323</v>
      </c>
      <c r="J103" s="22">
        <f t="shared" si="19"/>
        <v>10822465</v>
      </c>
      <c r="K103" s="23" t="str">
        <f t="shared" si="20"/>
        <v>不参与</v>
      </c>
      <c r="L103" s="24" t="str">
        <f t="shared" si="21"/>
        <v>不参与</v>
      </c>
      <c r="M103" s="23" t="str">
        <f t="shared" si="22"/>
        <v/>
      </c>
      <c r="N103" s="23">
        <f t="shared" si="23"/>
        <v>10700406</v>
      </c>
      <c r="O103" s="25">
        <f t="shared" si="24"/>
        <v>-1.7131000000000001</v>
      </c>
      <c r="P103" s="25">
        <f t="shared" si="25"/>
        <v>-5.1393000000000004</v>
      </c>
      <c r="Q103" s="26">
        <f t="shared" si="26"/>
        <v>94.860699999999994</v>
      </c>
      <c r="R103" s="13">
        <f t="shared" si="27"/>
        <v>97</v>
      </c>
      <c r="S103" s="27"/>
    </row>
    <row r="104" spans="1:19" ht="28.95" customHeight="1">
      <c r="A104" s="13">
        <v>98</v>
      </c>
      <c r="B104" s="18">
        <f>'[1]表七 通过第一信封名单'!B12</f>
        <v>15</v>
      </c>
      <c r="C104" s="19" t="str">
        <f>'[1]表七 通过第一信封名单'!C12</f>
        <v>平顶山市伟业路桥工程有限公司</v>
      </c>
      <c r="D104" s="20">
        <v>10840399</v>
      </c>
      <c r="E104" s="21" t="str">
        <f t="shared" si="14"/>
        <v>有效</v>
      </c>
      <c r="F104" s="22">
        <f t="shared" si="15"/>
        <v>10840399</v>
      </c>
      <c r="G104" s="22" t="str">
        <f t="shared" si="16"/>
        <v>参与</v>
      </c>
      <c r="H104" s="22" t="str">
        <f t="shared" si="17"/>
        <v>参与</v>
      </c>
      <c r="I104" s="22">
        <f t="shared" si="18"/>
        <v>10569323</v>
      </c>
      <c r="J104" s="22">
        <f t="shared" si="19"/>
        <v>10822465</v>
      </c>
      <c r="K104" s="23" t="str">
        <f t="shared" si="20"/>
        <v>不参与</v>
      </c>
      <c r="L104" s="24" t="str">
        <f t="shared" si="21"/>
        <v>不参与</v>
      </c>
      <c r="M104" s="23" t="str">
        <f t="shared" si="22"/>
        <v/>
      </c>
      <c r="N104" s="23">
        <f t="shared" si="23"/>
        <v>10700406</v>
      </c>
      <c r="O104" s="25">
        <f t="shared" si="24"/>
        <v>1.3083</v>
      </c>
      <c r="P104" s="25">
        <f t="shared" si="25"/>
        <v>-5.2332000000000001</v>
      </c>
      <c r="Q104" s="26">
        <f t="shared" si="26"/>
        <v>94.766800000000003</v>
      </c>
      <c r="R104" s="13">
        <f t="shared" si="27"/>
        <v>98</v>
      </c>
      <c r="S104" s="27"/>
    </row>
    <row r="105" spans="1:19" ht="28.95" customHeight="1">
      <c r="A105" s="13">
        <v>99</v>
      </c>
      <c r="B105" s="18">
        <f>'[1]表七 通过第一信封名单'!B45</f>
        <v>57</v>
      </c>
      <c r="C105" s="19" t="str">
        <f>'[1]表七 通过第一信封名单'!C45</f>
        <v>山西恒业建筑安装有限公司</v>
      </c>
      <c r="D105" s="20">
        <v>10841120</v>
      </c>
      <c r="E105" s="21" t="str">
        <f t="shared" si="14"/>
        <v>有效</v>
      </c>
      <c r="F105" s="22">
        <f t="shared" si="15"/>
        <v>10841120</v>
      </c>
      <c r="G105" s="22" t="str">
        <f t="shared" si="16"/>
        <v>参与</v>
      </c>
      <c r="H105" s="22" t="str">
        <f t="shared" si="17"/>
        <v>参与</v>
      </c>
      <c r="I105" s="22">
        <f t="shared" si="18"/>
        <v>10569323</v>
      </c>
      <c r="J105" s="22">
        <f t="shared" si="19"/>
        <v>10822465</v>
      </c>
      <c r="K105" s="23" t="str">
        <f t="shared" si="20"/>
        <v>不参与</v>
      </c>
      <c r="L105" s="24" t="str">
        <f t="shared" si="21"/>
        <v>不参与</v>
      </c>
      <c r="M105" s="23" t="str">
        <f t="shared" si="22"/>
        <v/>
      </c>
      <c r="N105" s="23">
        <f t="shared" si="23"/>
        <v>10700406</v>
      </c>
      <c r="O105" s="25">
        <f t="shared" si="24"/>
        <v>1.3149999999999999</v>
      </c>
      <c r="P105" s="25">
        <f t="shared" si="25"/>
        <v>-5.26</v>
      </c>
      <c r="Q105" s="26">
        <f t="shared" si="26"/>
        <v>94.74</v>
      </c>
      <c r="R105" s="13">
        <f t="shared" si="27"/>
        <v>99</v>
      </c>
      <c r="S105" s="27"/>
    </row>
    <row r="106" spans="1:19" ht="28.95" customHeight="1">
      <c r="A106" s="13">
        <v>100</v>
      </c>
      <c r="B106" s="18">
        <f>'[1]表七 通过第一信封名单'!B105</f>
        <v>124</v>
      </c>
      <c r="C106" s="19" t="str">
        <f>'[1]表七 通过第一信封名单'!C105</f>
        <v>洪润路桥工程有限公司</v>
      </c>
      <c r="D106" s="20">
        <v>10512413</v>
      </c>
      <c r="E106" s="21" t="str">
        <f t="shared" si="14"/>
        <v>有效</v>
      </c>
      <c r="F106" s="22">
        <f t="shared" si="15"/>
        <v>10512413</v>
      </c>
      <c r="G106" s="22" t="str">
        <f t="shared" si="16"/>
        <v>参与</v>
      </c>
      <c r="H106" s="22" t="str">
        <f t="shared" si="17"/>
        <v>参与</v>
      </c>
      <c r="I106" s="22">
        <f t="shared" si="18"/>
        <v>10569323</v>
      </c>
      <c r="J106" s="22">
        <f t="shared" si="19"/>
        <v>10822465</v>
      </c>
      <c r="K106" s="23" t="str">
        <f t="shared" si="20"/>
        <v>不参与</v>
      </c>
      <c r="L106" s="24" t="str">
        <f t="shared" si="21"/>
        <v>不参与</v>
      </c>
      <c r="M106" s="23" t="str">
        <f t="shared" si="22"/>
        <v/>
      </c>
      <c r="N106" s="23">
        <f t="shared" si="23"/>
        <v>10700406</v>
      </c>
      <c r="O106" s="25">
        <f t="shared" si="24"/>
        <v>-1.7568999999999999</v>
      </c>
      <c r="P106" s="25">
        <f t="shared" si="25"/>
        <v>-5.2706999999999997</v>
      </c>
      <c r="Q106" s="26">
        <f t="shared" si="26"/>
        <v>94.729299999999995</v>
      </c>
      <c r="R106" s="13">
        <f t="shared" si="27"/>
        <v>100</v>
      </c>
      <c r="S106" s="27"/>
    </row>
    <row r="107" spans="1:19" ht="28.95" customHeight="1">
      <c r="A107" s="13">
        <v>101</v>
      </c>
      <c r="B107" s="18">
        <f>'[1]表七 通过第一信封名单'!B58</f>
        <v>71</v>
      </c>
      <c r="C107" s="19" t="str">
        <f>'[1]表七 通过第一信封名单'!C58</f>
        <v>陕西金正元建设有限公司</v>
      </c>
      <c r="D107" s="20">
        <v>10504293</v>
      </c>
      <c r="E107" s="21" t="str">
        <f t="shared" si="14"/>
        <v>有效</v>
      </c>
      <c r="F107" s="22">
        <f t="shared" si="15"/>
        <v>10504293</v>
      </c>
      <c r="G107" s="22" t="str">
        <f t="shared" si="16"/>
        <v>参与</v>
      </c>
      <c r="H107" s="22" t="str">
        <f t="shared" si="17"/>
        <v>参与</v>
      </c>
      <c r="I107" s="22">
        <f t="shared" si="18"/>
        <v>10569323</v>
      </c>
      <c r="J107" s="22">
        <f t="shared" si="19"/>
        <v>10822465</v>
      </c>
      <c r="K107" s="23" t="str">
        <f t="shared" si="20"/>
        <v>不参与</v>
      </c>
      <c r="L107" s="24" t="str">
        <f t="shared" si="21"/>
        <v>不参与</v>
      </c>
      <c r="M107" s="23" t="str">
        <f t="shared" si="22"/>
        <v/>
      </c>
      <c r="N107" s="23">
        <f t="shared" si="23"/>
        <v>10700406</v>
      </c>
      <c r="O107" s="25">
        <f t="shared" si="24"/>
        <v>-1.8328</v>
      </c>
      <c r="P107" s="25">
        <f t="shared" si="25"/>
        <v>-5.4984000000000002</v>
      </c>
      <c r="Q107" s="26">
        <f t="shared" si="26"/>
        <v>94.501599999999996</v>
      </c>
      <c r="R107" s="13">
        <f t="shared" si="27"/>
        <v>101</v>
      </c>
      <c r="S107" s="27"/>
    </row>
    <row r="108" spans="1:19" ht="28.95" customHeight="1">
      <c r="A108" s="13">
        <v>102</v>
      </c>
      <c r="B108" s="18">
        <f>'[1]表七 通过第一信封名单'!B50</f>
        <v>62</v>
      </c>
      <c r="C108" s="19" t="str">
        <f>'[1]表七 通过第一信封名单'!C50</f>
        <v>诚捷祥集团有限公司</v>
      </c>
      <c r="D108" s="20">
        <v>10502442</v>
      </c>
      <c r="E108" s="21" t="str">
        <f t="shared" si="14"/>
        <v>有效</v>
      </c>
      <c r="F108" s="22">
        <f t="shared" si="15"/>
        <v>10502442</v>
      </c>
      <c r="G108" s="22" t="str">
        <f t="shared" si="16"/>
        <v>参与</v>
      </c>
      <c r="H108" s="22" t="str">
        <f t="shared" si="17"/>
        <v>参与</v>
      </c>
      <c r="I108" s="22">
        <f t="shared" si="18"/>
        <v>10569323</v>
      </c>
      <c r="J108" s="22">
        <f t="shared" si="19"/>
        <v>10822465</v>
      </c>
      <c r="K108" s="23" t="str">
        <f t="shared" si="20"/>
        <v>不参与</v>
      </c>
      <c r="L108" s="24" t="str">
        <f t="shared" si="21"/>
        <v>不参与</v>
      </c>
      <c r="M108" s="23" t="str">
        <f t="shared" si="22"/>
        <v/>
      </c>
      <c r="N108" s="23">
        <f t="shared" si="23"/>
        <v>10700406</v>
      </c>
      <c r="O108" s="25">
        <f t="shared" si="24"/>
        <v>-1.8501000000000001</v>
      </c>
      <c r="P108" s="25">
        <f t="shared" si="25"/>
        <v>-5.5503</v>
      </c>
      <c r="Q108" s="26">
        <f t="shared" si="26"/>
        <v>94.449700000000007</v>
      </c>
      <c r="R108" s="13">
        <f t="shared" si="27"/>
        <v>102</v>
      </c>
      <c r="S108" s="27"/>
    </row>
    <row r="109" spans="1:19" ht="28.95" customHeight="1">
      <c r="A109" s="13">
        <v>103</v>
      </c>
      <c r="B109" s="18">
        <f>'[1]表七 通过第一信封名单'!B9</f>
        <v>12</v>
      </c>
      <c r="C109" s="19" t="str">
        <f>'[1]表七 通过第一信封名单'!C9</f>
        <v>河南宁中路桥建筑有限公司</v>
      </c>
      <c r="D109" s="20">
        <v>10849459</v>
      </c>
      <c r="E109" s="21" t="str">
        <f t="shared" si="14"/>
        <v>有效</v>
      </c>
      <c r="F109" s="22">
        <f t="shared" si="15"/>
        <v>10849459</v>
      </c>
      <c r="G109" s="22" t="str">
        <f t="shared" si="16"/>
        <v>参与</v>
      </c>
      <c r="H109" s="22" t="str">
        <f t="shared" si="17"/>
        <v>参与</v>
      </c>
      <c r="I109" s="22">
        <f t="shared" si="18"/>
        <v>10569323</v>
      </c>
      <c r="J109" s="22">
        <f t="shared" si="19"/>
        <v>10822465</v>
      </c>
      <c r="K109" s="23" t="str">
        <f t="shared" si="20"/>
        <v>不参与</v>
      </c>
      <c r="L109" s="24" t="str">
        <f t="shared" si="21"/>
        <v>不参与</v>
      </c>
      <c r="M109" s="23" t="str">
        <f t="shared" si="22"/>
        <v/>
      </c>
      <c r="N109" s="23">
        <f t="shared" si="23"/>
        <v>10700406</v>
      </c>
      <c r="O109" s="25">
        <f t="shared" si="24"/>
        <v>1.393</v>
      </c>
      <c r="P109" s="25">
        <f t="shared" si="25"/>
        <v>-5.5720000000000001</v>
      </c>
      <c r="Q109" s="26">
        <f t="shared" si="26"/>
        <v>94.427999999999997</v>
      </c>
      <c r="R109" s="13">
        <f t="shared" si="27"/>
        <v>103</v>
      </c>
      <c r="S109" s="27"/>
    </row>
    <row r="110" spans="1:19" ht="28.95" customHeight="1">
      <c r="A110" s="13">
        <v>104</v>
      </c>
      <c r="B110" s="18">
        <f>'[1]表七 通过第一信封名单'!B91</f>
        <v>108</v>
      </c>
      <c r="C110" s="19" t="str">
        <f>'[1]表七 通过第一信封名单'!C91</f>
        <v>国和建设集团有限公司</v>
      </c>
      <c r="D110" s="20">
        <v>10853972</v>
      </c>
      <c r="E110" s="21" t="str">
        <f t="shared" si="14"/>
        <v>有效</v>
      </c>
      <c r="F110" s="22">
        <f t="shared" si="15"/>
        <v>10853972</v>
      </c>
      <c r="G110" s="22" t="str">
        <f t="shared" si="16"/>
        <v>参与</v>
      </c>
      <c r="H110" s="22" t="str">
        <f t="shared" si="17"/>
        <v>参与</v>
      </c>
      <c r="I110" s="22">
        <f t="shared" si="18"/>
        <v>10569323</v>
      </c>
      <c r="J110" s="22">
        <f t="shared" si="19"/>
        <v>10822465</v>
      </c>
      <c r="K110" s="23" t="str">
        <f t="shared" si="20"/>
        <v>不参与</v>
      </c>
      <c r="L110" s="24" t="str">
        <f t="shared" si="21"/>
        <v>不参与</v>
      </c>
      <c r="M110" s="23" t="str">
        <f t="shared" si="22"/>
        <v/>
      </c>
      <c r="N110" s="23">
        <f t="shared" si="23"/>
        <v>10700406</v>
      </c>
      <c r="O110" s="25">
        <f t="shared" si="24"/>
        <v>1.4351</v>
      </c>
      <c r="P110" s="25">
        <f t="shared" si="25"/>
        <v>-5.7404000000000002</v>
      </c>
      <c r="Q110" s="26">
        <f t="shared" si="26"/>
        <v>94.259600000000006</v>
      </c>
      <c r="R110" s="13">
        <f t="shared" si="27"/>
        <v>104</v>
      </c>
      <c r="S110" s="27"/>
    </row>
    <row r="111" spans="1:19" ht="28.95" customHeight="1">
      <c r="A111" s="13">
        <v>105</v>
      </c>
      <c r="B111" s="18">
        <f>'[1]表七 通过第一信封名单'!B61</f>
        <v>75</v>
      </c>
      <c r="C111" s="19" t="str">
        <f>'[1]表七 通过第一信封名单'!C61</f>
        <v>吉林省中盛路桥工程有限公司</v>
      </c>
      <c r="D111" s="20">
        <v>10854912</v>
      </c>
      <c r="E111" s="21" t="str">
        <f t="shared" si="14"/>
        <v>有效</v>
      </c>
      <c r="F111" s="22">
        <f t="shared" si="15"/>
        <v>10854912</v>
      </c>
      <c r="G111" s="22" t="str">
        <f t="shared" si="16"/>
        <v>参与</v>
      </c>
      <c r="H111" s="22" t="str">
        <f t="shared" si="17"/>
        <v>参与</v>
      </c>
      <c r="I111" s="22">
        <f t="shared" si="18"/>
        <v>10569323</v>
      </c>
      <c r="J111" s="22">
        <f t="shared" si="19"/>
        <v>10822465</v>
      </c>
      <c r="K111" s="23" t="str">
        <f t="shared" si="20"/>
        <v>不参与</v>
      </c>
      <c r="L111" s="24" t="str">
        <f t="shared" si="21"/>
        <v>不参与</v>
      </c>
      <c r="M111" s="23" t="str">
        <f t="shared" si="22"/>
        <v/>
      </c>
      <c r="N111" s="23">
        <f t="shared" si="23"/>
        <v>10700406</v>
      </c>
      <c r="O111" s="25">
        <f t="shared" si="24"/>
        <v>1.4439</v>
      </c>
      <c r="P111" s="25">
        <f t="shared" si="25"/>
        <v>-5.7755999999999998</v>
      </c>
      <c r="Q111" s="26">
        <f t="shared" si="26"/>
        <v>94.224400000000003</v>
      </c>
      <c r="R111" s="13">
        <f t="shared" si="27"/>
        <v>105</v>
      </c>
      <c r="S111" s="27"/>
    </row>
    <row r="112" spans="1:19" ht="28.95" customHeight="1">
      <c r="A112" s="13">
        <v>106</v>
      </c>
      <c r="B112" s="18">
        <f>'[1]表七 通过第一信封名单'!B60</f>
        <v>74</v>
      </c>
      <c r="C112" s="19" t="str">
        <f>'[1]表七 通过第一信封名单'!C60</f>
        <v>四川旭兴建筑工程有限公司</v>
      </c>
      <c r="D112" s="20">
        <v>10858528</v>
      </c>
      <c r="E112" s="21" t="str">
        <f t="shared" si="14"/>
        <v>有效</v>
      </c>
      <c r="F112" s="22">
        <f t="shared" si="15"/>
        <v>10858528</v>
      </c>
      <c r="G112" s="22" t="str">
        <f t="shared" si="16"/>
        <v>参与</v>
      </c>
      <c r="H112" s="22" t="str">
        <f t="shared" si="17"/>
        <v>参与</v>
      </c>
      <c r="I112" s="22">
        <f t="shared" si="18"/>
        <v>10569323</v>
      </c>
      <c r="J112" s="22">
        <f t="shared" si="19"/>
        <v>10822465</v>
      </c>
      <c r="K112" s="23" t="str">
        <f t="shared" si="20"/>
        <v>不参与</v>
      </c>
      <c r="L112" s="24" t="str">
        <f t="shared" si="21"/>
        <v>不参与</v>
      </c>
      <c r="M112" s="23" t="str">
        <f t="shared" si="22"/>
        <v/>
      </c>
      <c r="N112" s="23">
        <f t="shared" si="23"/>
        <v>10700406</v>
      </c>
      <c r="O112" s="25">
        <f t="shared" si="24"/>
        <v>1.4777</v>
      </c>
      <c r="P112" s="25">
        <f t="shared" si="25"/>
        <v>-5.9108000000000001</v>
      </c>
      <c r="Q112" s="26">
        <f t="shared" si="26"/>
        <v>94.089200000000005</v>
      </c>
      <c r="R112" s="13">
        <f t="shared" si="27"/>
        <v>106</v>
      </c>
      <c r="S112" s="27"/>
    </row>
    <row r="113" spans="1:19" ht="28.95" customHeight="1">
      <c r="A113" s="13">
        <v>107</v>
      </c>
      <c r="B113" s="18">
        <f>'[1]表七 通过第一信封名单'!B112</f>
        <v>133</v>
      </c>
      <c r="C113" s="19" t="str">
        <f>'[1]表七 通过第一信封名单'!C112</f>
        <v>华跃建工有限公司</v>
      </c>
      <c r="D113" s="20">
        <v>10863047</v>
      </c>
      <c r="E113" s="21" t="str">
        <f t="shared" si="14"/>
        <v>有效</v>
      </c>
      <c r="F113" s="22">
        <f t="shared" si="15"/>
        <v>10863047</v>
      </c>
      <c r="G113" s="22" t="str">
        <f t="shared" si="16"/>
        <v>参与</v>
      </c>
      <c r="H113" s="22" t="str">
        <f t="shared" si="17"/>
        <v>参与</v>
      </c>
      <c r="I113" s="22">
        <f t="shared" si="18"/>
        <v>10569323</v>
      </c>
      <c r="J113" s="22">
        <f t="shared" si="19"/>
        <v>10822465</v>
      </c>
      <c r="K113" s="23" t="str">
        <f t="shared" si="20"/>
        <v>不参与</v>
      </c>
      <c r="L113" s="24" t="str">
        <f t="shared" si="21"/>
        <v>不参与</v>
      </c>
      <c r="M113" s="23" t="str">
        <f t="shared" si="22"/>
        <v/>
      </c>
      <c r="N113" s="23">
        <f t="shared" si="23"/>
        <v>10700406</v>
      </c>
      <c r="O113" s="25">
        <f t="shared" si="24"/>
        <v>1.52</v>
      </c>
      <c r="P113" s="25">
        <f t="shared" si="25"/>
        <v>-6.08</v>
      </c>
      <c r="Q113" s="26">
        <f t="shared" si="26"/>
        <v>93.92</v>
      </c>
      <c r="R113" s="13">
        <f t="shared" si="27"/>
        <v>107</v>
      </c>
      <c r="S113" s="27"/>
    </row>
    <row r="114" spans="1:19" ht="28.95" customHeight="1">
      <c r="A114" s="13">
        <v>108</v>
      </c>
      <c r="B114" s="18">
        <f>'[1]表七 通过第一信封名单'!B76</f>
        <v>93</v>
      </c>
      <c r="C114" s="19" t="str">
        <f>'[1]表七 通过第一信封名单'!C76</f>
        <v>山西亿承建设工程有限公司</v>
      </c>
      <c r="D114" s="20">
        <v>10482007</v>
      </c>
      <c r="E114" s="21" t="str">
        <f t="shared" si="14"/>
        <v>有效</v>
      </c>
      <c r="F114" s="22">
        <f t="shared" si="15"/>
        <v>10482007</v>
      </c>
      <c r="G114" s="22" t="str">
        <f t="shared" si="16"/>
        <v>参与</v>
      </c>
      <c r="H114" s="22" t="str">
        <f t="shared" si="17"/>
        <v>参与</v>
      </c>
      <c r="I114" s="22">
        <f t="shared" si="18"/>
        <v>10569323</v>
      </c>
      <c r="J114" s="22">
        <f t="shared" si="19"/>
        <v>10822465</v>
      </c>
      <c r="K114" s="23" t="str">
        <f t="shared" si="20"/>
        <v>不参与</v>
      </c>
      <c r="L114" s="24" t="str">
        <f t="shared" si="21"/>
        <v>不参与</v>
      </c>
      <c r="M114" s="23" t="str">
        <f t="shared" si="22"/>
        <v/>
      </c>
      <c r="N114" s="23">
        <f t="shared" si="23"/>
        <v>10700406</v>
      </c>
      <c r="O114" s="25">
        <f t="shared" si="24"/>
        <v>-2.0409999999999999</v>
      </c>
      <c r="P114" s="25">
        <f t="shared" si="25"/>
        <v>-6.1229999999999993</v>
      </c>
      <c r="Q114" s="26">
        <f t="shared" si="26"/>
        <v>93.876999999999995</v>
      </c>
      <c r="R114" s="13">
        <f t="shared" si="27"/>
        <v>108</v>
      </c>
      <c r="S114" s="27"/>
    </row>
    <row r="115" spans="1:19" ht="28.95" customHeight="1">
      <c r="A115" s="13">
        <v>109</v>
      </c>
      <c r="B115" s="18">
        <f>'[1]表七 通过第一信封名单'!B4</f>
        <v>3</v>
      </c>
      <c r="C115" s="19" t="str">
        <f>'[1]表七 通过第一信封名单'!C4</f>
        <v>河南鑫利恒工程有限公司</v>
      </c>
      <c r="D115" s="20">
        <v>10867585</v>
      </c>
      <c r="E115" s="21" t="str">
        <f t="shared" si="14"/>
        <v>有效</v>
      </c>
      <c r="F115" s="22">
        <f t="shared" si="15"/>
        <v>10867585</v>
      </c>
      <c r="G115" s="22" t="str">
        <f t="shared" si="16"/>
        <v>参与</v>
      </c>
      <c r="H115" s="22" t="str">
        <f t="shared" si="17"/>
        <v>参与</v>
      </c>
      <c r="I115" s="22">
        <f t="shared" si="18"/>
        <v>10569323</v>
      </c>
      <c r="J115" s="22">
        <f t="shared" si="19"/>
        <v>10822465</v>
      </c>
      <c r="K115" s="23" t="str">
        <f t="shared" si="20"/>
        <v>不参与</v>
      </c>
      <c r="L115" s="24" t="str">
        <f t="shared" si="21"/>
        <v>不参与</v>
      </c>
      <c r="M115" s="23" t="str">
        <f t="shared" si="22"/>
        <v/>
      </c>
      <c r="N115" s="23">
        <f t="shared" si="23"/>
        <v>10700406</v>
      </c>
      <c r="O115" s="25">
        <f t="shared" si="24"/>
        <v>1.5624</v>
      </c>
      <c r="P115" s="25">
        <f t="shared" si="25"/>
        <v>-6.2496</v>
      </c>
      <c r="Q115" s="26">
        <f t="shared" si="26"/>
        <v>93.750399999999999</v>
      </c>
      <c r="R115" s="13">
        <f t="shared" si="27"/>
        <v>109</v>
      </c>
      <c r="S115" s="27"/>
    </row>
    <row r="116" spans="1:19" ht="28.95" customHeight="1">
      <c r="A116" s="13">
        <v>110</v>
      </c>
      <c r="B116" s="18">
        <f>'[1]表七 通过第一信封名单'!B114</f>
        <v>135</v>
      </c>
      <c r="C116" s="19" t="str">
        <f>'[1]表七 通过第一信封名单'!C114</f>
        <v>郑州久鼎路桥工程有限公司</v>
      </c>
      <c r="D116" s="20">
        <v>10872116</v>
      </c>
      <c r="E116" s="21" t="str">
        <f t="shared" si="14"/>
        <v>有效</v>
      </c>
      <c r="F116" s="22">
        <f t="shared" si="15"/>
        <v>10872116</v>
      </c>
      <c r="G116" s="22" t="str">
        <f t="shared" si="16"/>
        <v>参与</v>
      </c>
      <c r="H116" s="22" t="str">
        <f t="shared" si="17"/>
        <v>参与</v>
      </c>
      <c r="I116" s="22">
        <f t="shared" si="18"/>
        <v>10569323</v>
      </c>
      <c r="J116" s="22">
        <f t="shared" si="19"/>
        <v>10822465</v>
      </c>
      <c r="K116" s="23" t="str">
        <f t="shared" si="20"/>
        <v>不参与</v>
      </c>
      <c r="L116" s="24" t="str">
        <f t="shared" si="21"/>
        <v>不参与</v>
      </c>
      <c r="M116" s="23" t="str">
        <f t="shared" si="22"/>
        <v/>
      </c>
      <c r="N116" s="23">
        <f t="shared" si="23"/>
        <v>10700406</v>
      </c>
      <c r="O116" s="25">
        <f t="shared" si="24"/>
        <v>1.6047</v>
      </c>
      <c r="P116" s="25">
        <f t="shared" si="25"/>
        <v>-6.4188000000000001</v>
      </c>
      <c r="Q116" s="26">
        <f t="shared" si="26"/>
        <v>93.581199999999995</v>
      </c>
      <c r="R116" s="13">
        <f t="shared" si="27"/>
        <v>110</v>
      </c>
      <c r="S116" s="27"/>
    </row>
    <row r="117" spans="1:19" ht="28.95" customHeight="1">
      <c r="A117" s="13">
        <v>111</v>
      </c>
      <c r="B117" s="18">
        <f>'[1]表七 通过第一信封名单'!B70</f>
        <v>85</v>
      </c>
      <c r="C117" s="19" t="str">
        <f>'[1]表七 通过第一信封名单'!C70</f>
        <v>四川圣宏基建筑工程有限公司</v>
      </c>
      <c r="D117" s="20">
        <v>10876570</v>
      </c>
      <c r="E117" s="21" t="str">
        <f t="shared" si="14"/>
        <v>有效</v>
      </c>
      <c r="F117" s="22">
        <f t="shared" si="15"/>
        <v>10876570</v>
      </c>
      <c r="G117" s="22" t="str">
        <f t="shared" si="16"/>
        <v>参与</v>
      </c>
      <c r="H117" s="22" t="str">
        <f t="shared" si="17"/>
        <v>参与</v>
      </c>
      <c r="I117" s="22">
        <f t="shared" si="18"/>
        <v>10569323</v>
      </c>
      <c r="J117" s="22">
        <f t="shared" si="19"/>
        <v>10822465</v>
      </c>
      <c r="K117" s="23" t="str">
        <f t="shared" si="20"/>
        <v>不参与</v>
      </c>
      <c r="L117" s="24" t="str">
        <f t="shared" si="21"/>
        <v>不参与</v>
      </c>
      <c r="M117" s="23" t="str">
        <f t="shared" si="22"/>
        <v/>
      </c>
      <c r="N117" s="23">
        <f t="shared" si="23"/>
        <v>10700406</v>
      </c>
      <c r="O117" s="25">
        <f t="shared" si="24"/>
        <v>1.6463000000000001</v>
      </c>
      <c r="P117" s="25">
        <f t="shared" si="25"/>
        <v>-6.5852000000000004</v>
      </c>
      <c r="Q117" s="26">
        <f t="shared" si="26"/>
        <v>93.4148</v>
      </c>
      <c r="R117" s="13">
        <f t="shared" si="27"/>
        <v>111</v>
      </c>
      <c r="S117" s="27"/>
    </row>
    <row r="118" spans="1:19" ht="28.95" customHeight="1">
      <c r="A118" s="13">
        <v>112</v>
      </c>
      <c r="B118" s="18">
        <f>'[1]表七 通过第一信封名单'!B49</f>
        <v>61</v>
      </c>
      <c r="C118" s="19" t="str">
        <f>'[1]表七 通过第一信封名单'!C49</f>
        <v>阿拉善盟云峰道桥有限责任公司</v>
      </c>
      <c r="D118" s="20">
        <v>10877426</v>
      </c>
      <c r="E118" s="21" t="str">
        <f t="shared" si="14"/>
        <v>有效</v>
      </c>
      <c r="F118" s="22">
        <f t="shared" si="15"/>
        <v>10877426</v>
      </c>
      <c r="G118" s="22" t="str">
        <f t="shared" si="16"/>
        <v>参与</v>
      </c>
      <c r="H118" s="22" t="str">
        <f t="shared" si="17"/>
        <v>参与</v>
      </c>
      <c r="I118" s="22">
        <f t="shared" si="18"/>
        <v>10569323</v>
      </c>
      <c r="J118" s="22">
        <f t="shared" si="19"/>
        <v>10822465</v>
      </c>
      <c r="K118" s="23" t="str">
        <f t="shared" si="20"/>
        <v>不参与</v>
      </c>
      <c r="L118" s="24" t="str">
        <f t="shared" si="21"/>
        <v>不参与</v>
      </c>
      <c r="M118" s="23" t="str">
        <f t="shared" si="22"/>
        <v/>
      </c>
      <c r="N118" s="23">
        <f t="shared" si="23"/>
        <v>10700406</v>
      </c>
      <c r="O118" s="25">
        <f t="shared" si="24"/>
        <v>1.6543000000000001</v>
      </c>
      <c r="P118" s="25">
        <f t="shared" si="25"/>
        <v>-6.6172000000000004</v>
      </c>
      <c r="Q118" s="26">
        <f t="shared" si="26"/>
        <v>93.382800000000003</v>
      </c>
      <c r="R118" s="13">
        <f t="shared" si="27"/>
        <v>112</v>
      </c>
      <c r="S118" s="27"/>
    </row>
    <row r="119" spans="1:19" ht="28.95" customHeight="1">
      <c r="A119" s="13">
        <v>113</v>
      </c>
      <c r="B119" s="18">
        <f>'[1]表七 通过第一信封名单'!B62</f>
        <v>76</v>
      </c>
      <c r="C119" s="19" t="str">
        <f>'[1]表七 通过第一信封名单'!C62</f>
        <v>四川云冠建筑工程有限公司</v>
      </c>
      <c r="D119" s="20">
        <v>10881124</v>
      </c>
      <c r="E119" s="21" t="str">
        <f t="shared" si="14"/>
        <v>有效</v>
      </c>
      <c r="F119" s="22">
        <f t="shared" si="15"/>
        <v>10881124</v>
      </c>
      <c r="G119" s="22" t="str">
        <f t="shared" si="16"/>
        <v>参与</v>
      </c>
      <c r="H119" s="22" t="str">
        <f t="shared" si="17"/>
        <v>参与</v>
      </c>
      <c r="I119" s="22">
        <f t="shared" si="18"/>
        <v>10569323</v>
      </c>
      <c r="J119" s="22">
        <f t="shared" si="19"/>
        <v>10822465</v>
      </c>
      <c r="K119" s="23" t="str">
        <f t="shared" si="20"/>
        <v>不参与</v>
      </c>
      <c r="L119" s="24" t="str">
        <f t="shared" si="21"/>
        <v>不参与</v>
      </c>
      <c r="M119" s="23" t="str">
        <f t="shared" si="22"/>
        <v/>
      </c>
      <c r="N119" s="23">
        <f t="shared" si="23"/>
        <v>10700406</v>
      </c>
      <c r="O119" s="25">
        <f t="shared" si="24"/>
        <v>1.6889000000000001</v>
      </c>
      <c r="P119" s="25">
        <f t="shared" si="25"/>
        <v>-6.7556000000000003</v>
      </c>
      <c r="Q119" s="26">
        <f t="shared" si="26"/>
        <v>93.244399999999999</v>
      </c>
      <c r="R119" s="13">
        <f t="shared" si="27"/>
        <v>113</v>
      </c>
      <c r="S119" s="27"/>
    </row>
    <row r="120" spans="1:19" ht="28.95" customHeight="1">
      <c r="A120" s="13">
        <v>114</v>
      </c>
      <c r="B120" s="18">
        <f>'[1]表七 通过第一信封名单'!B35</f>
        <v>44</v>
      </c>
      <c r="C120" s="19" t="str">
        <f>'[1]表七 通过第一信封名单'!C35</f>
        <v>安徽正奇建设有限公司</v>
      </c>
      <c r="D120" s="20">
        <v>10884192</v>
      </c>
      <c r="E120" s="21" t="str">
        <f t="shared" si="14"/>
        <v>有效</v>
      </c>
      <c r="F120" s="22">
        <f t="shared" si="15"/>
        <v>10884192</v>
      </c>
      <c r="G120" s="22" t="str">
        <f t="shared" si="16"/>
        <v>参与</v>
      </c>
      <c r="H120" s="22" t="str">
        <f t="shared" si="17"/>
        <v>参与</v>
      </c>
      <c r="I120" s="22">
        <f t="shared" si="18"/>
        <v>10569323</v>
      </c>
      <c r="J120" s="22">
        <f t="shared" si="19"/>
        <v>10822465</v>
      </c>
      <c r="K120" s="23" t="str">
        <f t="shared" si="20"/>
        <v>不参与</v>
      </c>
      <c r="L120" s="24" t="str">
        <f t="shared" si="21"/>
        <v>不参与</v>
      </c>
      <c r="M120" s="23" t="str">
        <f t="shared" si="22"/>
        <v/>
      </c>
      <c r="N120" s="23">
        <f t="shared" si="23"/>
        <v>10700406</v>
      </c>
      <c r="O120" s="25">
        <f t="shared" si="24"/>
        <v>1.7176</v>
      </c>
      <c r="P120" s="25">
        <f t="shared" si="25"/>
        <v>-6.8704000000000001</v>
      </c>
      <c r="Q120" s="26">
        <f t="shared" si="26"/>
        <v>93.129599999999996</v>
      </c>
      <c r="R120" s="13">
        <f t="shared" si="27"/>
        <v>114</v>
      </c>
      <c r="S120" s="27"/>
    </row>
    <row r="121" spans="1:19" ht="28.95" customHeight="1">
      <c r="A121" s="13">
        <v>115</v>
      </c>
      <c r="B121" s="18">
        <f>'[1]表七 通过第一信封名单'!B109</f>
        <v>128</v>
      </c>
      <c r="C121" s="19" t="str">
        <f>'[1]表七 通过第一信封名单'!C109</f>
        <v>云林建设集团有限公司</v>
      </c>
      <c r="D121" s="20">
        <v>10885764</v>
      </c>
      <c r="E121" s="21" t="str">
        <f t="shared" si="14"/>
        <v>有效</v>
      </c>
      <c r="F121" s="22">
        <f t="shared" si="15"/>
        <v>10885764</v>
      </c>
      <c r="G121" s="22" t="str">
        <f t="shared" si="16"/>
        <v>参与</v>
      </c>
      <c r="H121" s="22" t="str">
        <f t="shared" si="17"/>
        <v>参与</v>
      </c>
      <c r="I121" s="22">
        <f t="shared" si="18"/>
        <v>10569323</v>
      </c>
      <c r="J121" s="22">
        <f t="shared" si="19"/>
        <v>10822465</v>
      </c>
      <c r="K121" s="23" t="str">
        <f t="shared" si="20"/>
        <v>不参与</v>
      </c>
      <c r="L121" s="24" t="str">
        <f t="shared" si="21"/>
        <v>不参与</v>
      </c>
      <c r="M121" s="23" t="str">
        <f t="shared" si="22"/>
        <v/>
      </c>
      <c r="N121" s="23">
        <f t="shared" si="23"/>
        <v>10700406</v>
      </c>
      <c r="O121" s="25">
        <f t="shared" si="24"/>
        <v>1.7323</v>
      </c>
      <c r="P121" s="25">
        <f t="shared" si="25"/>
        <v>-6.9291999999999998</v>
      </c>
      <c r="Q121" s="26">
        <f t="shared" si="26"/>
        <v>93.070800000000006</v>
      </c>
      <c r="R121" s="13">
        <f t="shared" si="27"/>
        <v>115</v>
      </c>
      <c r="S121" s="27"/>
    </row>
    <row r="122" spans="1:19" ht="28.95" customHeight="1">
      <c r="A122" s="13">
        <v>116</v>
      </c>
      <c r="B122" s="18">
        <f>'[1]表七 通过第一信封名单'!B73</f>
        <v>90</v>
      </c>
      <c r="C122" s="19" t="str">
        <f>'[1]表七 通过第一信封名单'!C73</f>
        <v>山西坤鹏建设工程有限公司</v>
      </c>
      <c r="D122" s="20">
        <v>10890186</v>
      </c>
      <c r="E122" s="21" t="str">
        <f t="shared" si="14"/>
        <v>有效</v>
      </c>
      <c r="F122" s="22">
        <f t="shared" si="15"/>
        <v>10890186</v>
      </c>
      <c r="G122" s="22" t="str">
        <f t="shared" si="16"/>
        <v>参与</v>
      </c>
      <c r="H122" s="22" t="str">
        <f t="shared" si="17"/>
        <v>参与</v>
      </c>
      <c r="I122" s="22">
        <f t="shared" si="18"/>
        <v>10569323</v>
      </c>
      <c r="J122" s="22">
        <f t="shared" si="19"/>
        <v>10822465</v>
      </c>
      <c r="K122" s="23" t="str">
        <f t="shared" si="20"/>
        <v>不参与</v>
      </c>
      <c r="L122" s="24" t="str">
        <f t="shared" si="21"/>
        <v>不参与</v>
      </c>
      <c r="M122" s="23" t="str">
        <f t="shared" si="22"/>
        <v/>
      </c>
      <c r="N122" s="23">
        <f t="shared" si="23"/>
        <v>10700406</v>
      </c>
      <c r="O122" s="25">
        <f t="shared" si="24"/>
        <v>1.7736000000000001</v>
      </c>
      <c r="P122" s="25">
        <f t="shared" si="25"/>
        <v>-7.0944000000000003</v>
      </c>
      <c r="Q122" s="26">
        <f t="shared" si="26"/>
        <v>92.905599999999993</v>
      </c>
      <c r="R122" s="13">
        <f t="shared" si="27"/>
        <v>116</v>
      </c>
      <c r="S122" s="27"/>
    </row>
    <row r="123" spans="1:19" ht="28.95" customHeight="1">
      <c r="A123" s="13">
        <v>117</v>
      </c>
      <c r="B123" s="18">
        <f>'[1]表七 通过第一信封名单'!B56</f>
        <v>69</v>
      </c>
      <c r="C123" s="19" t="str">
        <f>'[1]表七 通过第一信封名单'!C56</f>
        <v>安徽骏飞建设工程有限公司</v>
      </c>
      <c r="D123" s="20">
        <v>10894728</v>
      </c>
      <c r="E123" s="21" t="str">
        <f t="shared" si="14"/>
        <v>有效</v>
      </c>
      <c r="F123" s="22">
        <f t="shared" si="15"/>
        <v>10894728</v>
      </c>
      <c r="G123" s="22" t="str">
        <f t="shared" si="16"/>
        <v>参与</v>
      </c>
      <c r="H123" s="22" t="str">
        <f t="shared" si="17"/>
        <v>参与</v>
      </c>
      <c r="I123" s="22">
        <f t="shared" si="18"/>
        <v>10569323</v>
      </c>
      <c r="J123" s="22">
        <f t="shared" si="19"/>
        <v>10822465</v>
      </c>
      <c r="K123" s="23" t="str">
        <f t="shared" si="20"/>
        <v>不参与</v>
      </c>
      <c r="L123" s="24" t="str">
        <f t="shared" si="21"/>
        <v>不参与</v>
      </c>
      <c r="M123" s="23" t="str">
        <f t="shared" si="22"/>
        <v/>
      </c>
      <c r="N123" s="23">
        <f t="shared" si="23"/>
        <v>10700406</v>
      </c>
      <c r="O123" s="25">
        <f t="shared" si="24"/>
        <v>1.8160000000000001</v>
      </c>
      <c r="P123" s="25">
        <f t="shared" si="25"/>
        <v>-7.2640000000000002</v>
      </c>
      <c r="Q123" s="26">
        <f t="shared" si="26"/>
        <v>92.736000000000004</v>
      </c>
      <c r="R123" s="13">
        <f t="shared" si="27"/>
        <v>117</v>
      </c>
      <c r="S123" s="27"/>
    </row>
    <row r="124" spans="1:19" ht="28.95" customHeight="1">
      <c r="A124" s="13">
        <v>118</v>
      </c>
      <c r="B124" s="18">
        <f>'[1]表七 通过第一信封名单'!B65</f>
        <v>79</v>
      </c>
      <c r="C124" s="19" t="str">
        <f>'[1]表七 通过第一信封名单'!C65</f>
        <v>陕西筑煌建设工程有限公司</v>
      </c>
      <c r="D124" s="20">
        <v>10899291</v>
      </c>
      <c r="E124" s="21" t="str">
        <f t="shared" si="14"/>
        <v>有效</v>
      </c>
      <c r="F124" s="22">
        <f t="shared" si="15"/>
        <v>10899291</v>
      </c>
      <c r="G124" s="22" t="str">
        <f t="shared" si="16"/>
        <v>参与</v>
      </c>
      <c r="H124" s="22" t="str">
        <f t="shared" si="17"/>
        <v>参与</v>
      </c>
      <c r="I124" s="22">
        <f t="shared" si="18"/>
        <v>10569323</v>
      </c>
      <c r="J124" s="22">
        <f t="shared" si="19"/>
        <v>10822465</v>
      </c>
      <c r="K124" s="23" t="str">
        <f t="shared" si="20"/>
        <v>不参与</v>
      </c>
      <c r="L124" s="24" t="str">
        <f t="shared" si="21"/>
        <v>不参与</v>
      </c>
      <c r="M124" s="23" t="str">
        <f t="shared" si="22"/>
        <v/>
      </c>
      <c r="N124" s="23">
        <f t="shared" si="23"/>
        <v>10700406</v>
      </c>
      <c r="O124" s="25">
        <f t="shared" si="24"/>
        <v>1.8587</v>
      </c>
      <c r="P124" s="25">
        <f t="shared" si="25"/>
        <v>-7.4348000000000001</v>
      </c>
      <c r="Q124" s="26">
        <f t="shared" si="26"/>
        <v>92.565200000000004</v>
      </c>
      <c r="R124" s="13">
        <f t="shared" si="27"/>
        <v>118</v>
      </c>
      <c r="S124" s="27"/>
    </row>
    <row r="125" spans="1:19" ht="28.95" customHeight="1">
      <c r="A125" s="13">
        <v>119</v>
      </c>
      <c r="B125" s="18">
        <f>'[1]表七 通过第一信封名单'!B82</f>
        <v>99</v>
      </c>
      <c r="C125" s="19" t="str">
        <f>'[1]表七 通过第一信封名单'!C82</f>
        <v>内蒙古兴泰建设集团有限公司</v>
      </c>
      <c r="D125" s="20">
        <v>10900160</v>
      </c>
      <c r="E125" s="21" t="str">
        <f t="shared" si="14"/>
        <v>有效</v>
      </c>
      <c r="F125" s="22">
        <f t="shared" si="15"/>
        <v>10900160</v>
      </c>
      <c r="G125" s="22" t="str">
        <f t="shared" si="16"/>
        <v>参与</v>
      </c>
      <c r="H125" s="22" t="str">
        <f t="shared" si="17"/>
        <v>参与</v>
      </c>
      <c r="I125" s="22">
        <f t="shared" si="18"/>
        <v>10569323</v>
      </c>
      <c r="J125" s="22">
        <f t="shared" si="19"/>
        <v>10822465</v>
      </c>
      <c r="K125" s="23" t="str">
        <f t="shared" si="20"/>
        <v>不参与</v>
      </c>
      <c r="L125" s="24" t="str">
        <f t="shared" si="21"/>
        <v>不参与</v>
      </c>
      <c r="M125" s="23" t="str">
        <f t="shared" si="22"/>
        <v/>
      </c>
      <c r="N125" s="23">
        <f t="shared" si="23"/>
        <v>10700406</v>
      </c>
      <c r="O125" s="25">
        <f t="shared" si="24"/>
        <v>1.8668</v>
      </c>
      <c r="P125" s="25">
        <f t="shared" si="25"/>
        <v>-7.4672000000000001</v>
      </c>
      <c r="Q125" s="26">
        <f t="shared" si="26"/>
        <v>92.532799999999995</v>
      </c>
      <c r="R125" s="13">
        <f t="shared" si="27"/>
        <v>119</v>
      </c>
      <c r="S125" s="27"/>
    </row>
    <row r="126" spans="1:19" ht="28.95" customHeight="1">
      <c r="A126" s="13">
        <v>120</v>
      </c>
      <c r="B126" s="18">
        <f>'[1]表七 通过第一信封名单'!B47</f>
        <v>59</v>
      </c>
      <c r="C126" s="19" t="str">
        <f>'[1]表七 通过第一信封名单'!C47</f>
        <v>巴彦淖尔市神通路桥工程有限责任公司</v>
      </c>
      <c r="D126" s="20">
        <v>10426647</v>
      </c>
      <c r="E126" s="21" t="str">
        <f t="shared" si="14"/>
        <v>有效</v>
      </c>
      <c r="F126" s="22">
        <f t="shared" si="15"/>
        <v>10426647</v>
      </c>
      <c r="G126" s="22" t="str">
        <f t="shared" si="16"/>
        <v>参与</v>
      </c>
      <c r="H126" s="22" t="str">
        <f t="shared" si="17"/>
        <v>参与</v>
      </c>
      <c r="I126" s="22">
        <f t="shared" si="18"/>
        <v>10569323</v>
      </c>
      <c r="J126" s="22">
        <f t="shared" si="19"/>
        <v>10822465</v>
      </c>
      <c r="K126" s="23" t="str">
        <f t="shared" si="20"/>
        <v>不参与</v>
      </c>
      <c r="L126" s="24" t="str">
        <f t="shared" si="21"/>
        <v>不参与</v>
      </c>
      <c r="M126" s="23" t="str">
        <f t="shared" si="22"/>
        <v/>
      </c>
      <c r="N126" s="23">
        <f t="shared" si="23"/>
        <v>10700406</v>
      </c>
      <c r="O126" s="25">
        <f t="shared" si="24"/>
        <v>-2.5583999999999998</v>
      </c>
      <c r="P126" s="25">
        <f t="shared" si="25"/>
        <v>-7.6751999999999994</v>
      </c>
      <c r="Q126" s="26">
        <f t="shared" si="26"/>
        <v>92.324799999999996</v>
      </c>
      <c r="R126" s="13">
        <f t="shared" si="27"/>
        <v>120</v>
      </c>
      <c r="S126" s="27"/>
    </row>
    <row r="127" spans="1:19" ht="28.95" customHeight="1">
      <c r="A127" s="13">
        <v>121</v>
      </c>
      <c r="B127" s="18">
        <f>'[1]表七 通过第一信封名单'!B79</f>
        <v>96</v>
      </c>
      <c r="C127" s="19" t="str">
        <f>'[1]表七 通过第一信封名单'!C79</f>
        <v>山西环宇建筑工程有限公司</v>
      </c>
      <c r="D127" s="20">
        <v>10422888</v>
      </c>
      <c r="E127" s="21" t="str">
        <f t="shared" si="14"/>
        <v>有效</v>
      </c>
      <c r="F127" s="22">
        <f t="shared" si="15"/>
        <v>10422888</v>
      </c>
      <c r="G127" s="22" t="str">
        <f t="shared" si="16"/>
        <v>参与</v>
      </c>
      <c r="H127" s="22" t="str">
        <f t="shared" si="17"/>
        <v>参与</v>
      </c>
      <c r="I127" s="22">
        <f t="shared" si="18"/>
        <v>10569323</v>
      </c>
      <c r="J127" s="22">
        <f t="shared" si="19"/>
        <v>10822465</v>
      </c>
      <c r="K127" s="23" t="str">
        <f t="shared" si="20"/>
        <v>不参与</v>
      </c>
      <c r="L127" s="24" t="str">
        <f t="shared" si="21"/>
        <v>不参与</v>
      </c>
      <c r="M127" s="23" t="str">
        <f t="shared" si="22"/>
        <v/>
      </c>
      <c r="N127" s="23">
        <f t="shared" si="23"/>
        <v>10700406</v>
      </c>
      <c r="O127" s="25">
        <f t="shared" si="24"/>
        <v>-2.5935000000000001</v>
      </c>
      <c r="P127" s="25">
        <f t="shared" si="25"/>
        <v>-7.7805</v>
      </c>
      <c r="Q127" s="26">
        <f t="shared" si="26"/>
        <v>92.219499999999996</v>
      </c>
      <c r="R127" s="13">
        <f t="shared" si="27"/>
        <v>121</v>
      </c>
      <c r="S127" s="27"/>
    </row>
    <row r="128" spans="1:19" ht="28.95" customHeight="1">
      <c r="A128" s="13">
        <v>122</v>
      </c>
      <c r="B128" s="18">
        <f>'[1]表七 通过第一信封名单'!B107</f>
        <v>126</v>
      </c>
      <c r="C128" s="19" t="str">
        <f>'[1]表七 通过第一信封名单'!C107</f>
        <v>陕西华萃路桥工程有限责任公司</v>
      </c>
      <c r="D128" s="20">
        <v>10922744</v>
      </c>
      <c r="E128" s="21" t="str">
        <f t="shared" si="14"/>
        <v>有效</v>
      </c>
      <c r="F128" s="22">
        <f t="shared" si="15"/>
        <v>10922744</v>
      </c>
      <c r="G128" s="22" t="str">
        <f t="shared" si="16"/>
        <v>参与</v>
      </c>
      <c r="H128" s="22" t="str">
        <f t="shared" si="17"/>
        <v>参与</v>
      </c>
      <c r="I128" s="22">
        <f t="shared" si="18"/>
        <v>10569323</v>
      </c>
      <c r="J128" s="22">
        <f t="shared" si="19"/>
        <v>10822465</v>
      </c>
      <c r="K128" s="23" t="str">
        <f t="shared" si="20"/>
        <v>不参与</v>
      </c>
      <c r="L128" s="24" t="str">
        <f t="shared" si="21"/>
        <v>不参与</v>
      </c>
      <c r="M128" s="23" t="str">
        <f t="shared" si="22"/>
        <v/>
      </c>
      <c r="N128" s="23">
        <f t="shared" si="23"/>
        <v>10700406</v>
      </c>
      <c r="O128" s="25">
        <f t="shared" si="24"/>
        <v>2.0777999999999999</v>
      </c>
      <c r="P128" s="25">
        <f t="shared" si="25"/>
        <v>-8.3111999999999995</v>
      </c>
      <c r="Q128" s="26">
        <f t="shared" si="26"/>
        <v>91.688800000000001</v>
      </c>
      <c r="R128" s="13">
        <f t="shared" si="27"/>
        <v>122</v>
      </c>
      <c r="S128" s="27"/>
    </row>
    <row r="129" spans="1:19" ht="28.95" customHeight="1">
      <c r="A129" s="13">
        <v>123</v>
      </c>
      <c r="B129" s="18">
        <f>'[1]表七 通过第一信封名单'!B132</f>
        <v>157</v>
      </c>
      <c r="C129" s="19" t="str">
        <f>'[1]表七 通过第一信封名单'!C132</f>
        <v>鄂尔多斯市天基市政工程有限责任公司</v>
      </c>
      <c r="D129" s="20">
        <v>10403475</v>
      </c>
      <c r="E129" s="21" t="str">
        <f t="shared" si="14"/>
        <v>有效</v>
      </c>
      <c r="F129" s="22">
        <f t="shared" si="15"/>
        <v>10403475</v>
      </c>
      <c r="G129" s="22" t="str">
        <f t="shared" si="16"/>
        <v>参与</v>
      </c>
      <c r="H129" s="22" t="str">
        <f t="shared" si="17"/>
        <v>参与</v>
      </c>
      <c r="I129" s="22">
        <f t="shared" si="18"/>
        <v>10569323</v>
      </c>
      <c r="J129" s="22">
        <f t="shared" si="19"/>
        <v>10822465</v>
      </c>
      <c r="K129" s="23" t="str">
        <f t="shared" si="20"/>
        <v>不参与</v>
      </c>
      <c r="L129" s="24" t="str">
        <f t="shared" si="21"/>
        <v>不参与</v>
      </c>
      <c r="M129" s="23" t="str">
        <f t="shared" si="22"/>
        <v/>
      </c>
      <c r="N129" s="23">
        <f t="shared" si="23"/>
        <v>10700406</v>
      </c>
      <c r="O129" s="25">
        <f t="shared" si="24"/>
        <v>-2.7749999999999999</v>
      </c>
      <c r="P129" s="25">
        <f t="shared" si="25"/>
        <v>-8.3249999999999993</v>
      </c>
      <c r="Q129" s="26">
        <f t="shared" si="26"/>
        <v>91.674999999999997</v>
      </c>
      <c r="R129" s="13">
        <f t="shared" si="27"/>
        <v>123</v>
      </c>
      <c r="S129" s="27"/>
    </row>
    <row r="130" spans="1:19" ht="28.95" customHeight="1">
      <c r="A130" s="13">
        <v>124</v>
      </c>
      <c r="B130" s="18">
        <f>'[1]表七 通过第一信封名单'!B5</f>
        <v>6</v>
      </c>
      <c r="C130" s="19" t="str">
        <f>'[1]表七 通过第一信封名单'!C5</f>
        <v>内蒙古祥鑫水利工程有限公司</v>
      </c>
      <c r="D130" s="20">
        <v>10361437</v>
      </c>
      <c r="E130" s="21" t="str">
        <f t="shared" si="14"/>
        <v>有效</v>
      </c>
      <c r="F130" s="22">
        <f t="shared" si="15"/>
        <v>10361437</v>
      </c>
      <c r="G130" s="22" t="str">
        <f t="shared" si="16"/>
        <v>参与</v>
      </c>
      <c r="H130" s="22" t="str">
        <f t="shared" si="17"/>
        <v>参与</v>
      </c>
      <c r="I130" s="22">
        <f t="shared" si="18"/>
        <v>10569323</v>
      </c>
      <c r="J130" s="22">
        <f t="shared" si="19"/>
        <v>10822465</v>
      </c>
      <c r="K130" s="23" t="str">
        <f t="shared" si="20"/>
        <v>不参与</v>
      </c>
      <c r="L130" s="24" t="str">
        <f t="shared" si="21"/>
        <v>不参与</v>
      </c>
      <c r="M130" s="23" t="str">
        <f t="shared" si="22"/>
        <v/>
      </c>
      <c r="N130" s="23">
        <f t="shared" si="23"/>
        <v>10700406</v>
      </c>
      <c r="O130" s="25">
        <f t="shared" si="24"/>
        <v>-3.1678000000000002</v>
      </c>
      <c r="P130" s="25">
        <f t="shared" si="25"/>
        <v>-9.503400000000001</v>
      </c>
      <c r="Q130" s="26">
        <f t="shared" si="26"/>
        <v>90.496600000000001</v>
      </c>
      <c r="R130" s="13">
        <f t="shared" si="27"/>
        <v>124</v>
      </c>
      <c r="S130" s="27"/>
    </row>
    <row r="131" spans="1:19" ht="28.95" customHeight="1">
      <c r="A131" s="13">
        <v>125</v>
      </c>
      <c r="B131" s="18">
        <f>'[1]表七 通过第一信封名单'!B92</f>
        <v>109</v>
      </c>
      <c r="C131" s="19" t="str">
        <f>'[1]表七 通过第一信封名单'!C92</f>
        <v>乌兰察布市森桥机械工程有限公司</v>
      </c>
      <c r="D131" s="20">
        <v>10999912</v>
      </c>
      <c r="E131" s="21" t="str">
        <f t="shared" si="14"/>
        <v>有效</v>
      </c>
      <c r="F131" s="22">
        <f t="shared" si="15"/>
        <v>10999912</v>
      </c>
      <c r="G131" s="22" t="str">
        <f t="shared" si="16"/>
        <v>参与</v>
      </c>
      <c r="H131" s="22" t="str">
        <f t="shared" si="17"/>
        <v>参与</v>
      </c>
      <c r="I131" s="22">
        <f t="shared" si="18"/>
        <v>10569323</v>
      </c>
      <c r="J131" s="22">
        <f t="shared" si="19"/>
        <v>10822465</v>
      </c>
      <c r="K131" s="23" t="str">
        <f t="shared" si="20"/>
        <v>不参与</v>
      </c>
      <c r="L131" s="24" t="str">
        <f t="shared" si="21"/>
        <v>不参与</v>
      </c>
      <c r="M131" s="23" t="str">
        <f t="shared" si="22"/>
        <v/>
      </c>
      <c r="N131" s="23">
        <f t="shared" si="23"/>
        <v>10700406</v>
      </c>
      <c r="O131" s="25">
        <f t="shared" si="24"/>
        <v>2.7989999999999999</v>
      </c>
      <c r="P131" s="25">
        <f t="shared" si="25"/>
        <v>-11.196</v>
      </c>
      <c r="Q131" s="26">
        <f t="shared" si="26"/>
        <v>88.804000000000002</v>
      </c>
      <c r="R131" s="13">
        <f t="shared" si="27"/>
        <v>125</v>
      </c>
      <c r="S131" s="27"/>
    </row>
    <row r="132" spans="1:19" ht="28.95" customHeight="1">
      <c r="A132" s="13">
        <v>126</v>
      </c>
      <c r="B132" s="18">
        <f>'[1]表七 通过第一信封名单'!B95</f>
        <v>112</v>
      </c>
      <c r="C132" s="19" t="str">
        <f>'[1]表七 通过第一信封名单'!C95</f>
        <v>内蒙古新开元建设有限公司</v>
      </c>
      <c r="D132" s="20">
        <v>10283677</v>
      </c>
      <c r="E132" s="21" t="str">
        <f t="shared" si="14"/>
        <v>有效</v>
      </c>
      <c r="F132" s="22">
        <f t="shared" si="15"/>
        <v>10283677</v>
      </c>
      <c r="G132" s="22" t="str">
        <f t="shared" si="16"/>
        <v>参与</v>
      </c>
      <c r="H132" s="22" t="str">
        <f t="shared" si="17"/>
        <v>参与</v>
      </c>
      <c r="I132" s="22">
        <f t="shared" si="18"/>
        <v>10569323</v>
      </c>
      <c r="J132" s="22">
        <f t="shared" si="19"/>
        <v>10822465</v>
      </c>
      <c r="K132" s="23" t="str">
        <f t="shared" si="20"/>
        <v>不参与</v>
      </c>
      <c r="L132" s="24" t="str">
        <f t="shared" si="21"/>
        <v>不参与</v>
      </c>
      <c r="M132" s="23" t="str">
        <f t="shared" si="22"/>
        <v/>
      </c>
      <c r="N132" s="23">
        <f t="shared" si="23"/>
        <v>10700406</v>
      </c>
      <c r="O132" s="25">
        <f t="shared" si="24"/>
        <v>-3.8944999999999999</v>
      </c>
      <c r="P132" s="25">
        <f t="shared" si="25"/>
        <v>-11.683499999999999</v>
      </c>
      <c r="Q132" s="26">
        <f t="shared" si="26"/>
        <v>88.316500000000005</v>
      </c>
      <c r="R132" s="13">
        <f t="shared" si="27"/>
        <v>126</v>
      </c>
      <c r="S132" s="27"/>
    </row>
    <row r="133" spans="1:19" ht="28.95" customHeight="1">
      <c r="A133" s="13">
        <v>127</v>
      </c>
      <c r="B133" s="18">
        <f>'[1]表七 通过第一信封名单'!B85</f>
        <v>102</v>
      </c>
      <c r="C133" s="19" t="str">
        <f>'[1]表七 通过第一信封名单'!C85</f>
        <v>河南同济路桥工程技术有限公司</v>
      </c>
      <c r="D133" s="20">
        <v>11111475</v>
      </c>
      <c r="E133" s="21" t="str">
        <f t="shared" si="14"/>
        <v>有效</v>
      </c>
      <c r="F133" s="22">
        <f t="shared" si="15"/>
        <v>11111475</v>
      </c>
      <c r="G133" s="22" t="str">
        <f t="shared" si="16"/>
        <v>参与</v>
      </c>
      <c r="H133" s="22" t="str">
        <f t="shared" si="17"/>
        <v>参与</v>
      </c>
      <c r="I133" s="22">
        <f t="shared" si="18"/>
        <v>10569323</v>
      </c>
      <c r="J133" s="22">
        <f t="shared" si="19"/>
        <v>10822465</v>
      </c>
      <c r="K133" s="23" t="str">
        <f t="shared" si="20"/>
        <v>不参与</v>
      </c>
      <c r="L133" s="24" t="str">
        <f t="shared" si="21"/>
        <v>不参与</v>
      </c>
      <c r="M133" s="23" t="str">
        <f t="shared" si="22"/>
        <v/>
      </c>
      <c r="N133" s="23">
        <f t="shared" si="23"/>
        <v>10700406</v>
      </c>
      <c r="O133" s="25">
        <f t="shared" si="24"/>
        <v>3.8416000000000001</v>
      </c>
      <c r="P133" s="25">
        <f t="shared" si="25"/>
        <v>-15.366400000000001</v>
      </c>
      <c r="Q133" s="26">
        <f t="shared" si="26"/>
        <v>84.633600000000001</v>
      </c>
      <c r="R133" s="13">
        <f t="shared" si="27"/>
        <v>127</v>
      </c>
      <c r="S133" s="27"/>
    </row>
    <row r="134" spans="1:19" ht="28.95" customHeight="1">
      <c r="A134" s="13">
        <v>128</v>
      </c>
      <c r="B134" s="18">
        <f>'[1]表七 通过第一信封名单'!B99</f>
        <v>117</v>
      </c>
      <c r="C134" s="19" t="str">
        <f>'[1]表七 通过第一信封名单'!C99</f>
        <v>中地寅岗建设集团有限公司</v>
      </c>
      <c r="D134" s="20">
        <v>10136335</v>
      </c>
      <c r="E134" s="21" t="str">
        <f t="shared" si="14"/>
        <v>有效</v>
      </c>
      <c r="F134" s="22">
        <f t="shared" si="15"/>
        <v>10136335</v>
      </c>
      <c r="G134" s="22" t="str">
        <f t="shared" si="16"/>
        <v>参与</v>
      </c>
      <c r="H134" s="22" t="str">
        <f t="shared" si="17"/>
        <v>参与</v>
      </c>
      <c r="I134" s="22">
        <f t="shared" si="18"/>
        <v>10569323</v>
      </c>
      <c r="J134" s="22">
        <f t="shared" si="19"/>
        <v>10822465</v>
      </c>
      <c r="K134" s="23" t="str">
        <f t="shared" si="20"/>
        <v>不参与</v>
      </c>
      <c r="L134" s="24" t="str">
        <f t="shared" si="21"/>
        <v>不参与</v>
      </c>
      <c r="M134" s="23" t="str">
        <f t="shared" si="22"/>
        <v/>
      </c>
      <c r="N134" s="23">
        <f t="shared" si="23"/>
        <v>10700406</v>
      </c>
      <c r="O134" s="25">
        <f t="shared" si="24"/>
        <v>-5.2714999999999996</v>
      </c>
      <c r="P134" s="25">
        <f t="shared" si="25"/>
        <v>-15.814499999999999</v>
      </c>
      <c r="Q134" s="26">
        <f t="shared" si="26"/>
        <v>84.185500000000005</v>
      </c>
      <c r="R134" s="13">
        <f t="shared" si="27"/>
        <v>128</v>
      </c>
      <c r="S134" s="27"/>
    </row>
    <row r="135" spans="1:19" ht="28.95" customHeight="1">
      <c r="A135" s="13">
        <v>129</v>
      </c>
      <c r="B135" s="18">
        <f>'[1]表七 通过第一信封名单'!B38</f>
        <v>48</v>
      </c>
      <c r="C135" s="19" t="str">
        <f>'[1]表七 通过第一信封名单'!C38</f>
        <v>凯天建设发展集团有限公司</v>
      </c>
      <c r="D135" s="20">
        <v>11232783</v>
      </c>
      <c r="E135" s="21" t="str">
        <f t="shared" ref="E135:E198" si="28">IF(D135="","",IF(D135&lt;=$D$4,"有效","无效/超出上限"))</f>
        <v>有效</v>
      </c>
      <c r="F135" s="22">
        <f t="shared" ref="F135:F198" si="29">IF(E135="有效",D135,"")</f>
        <v>11232783</v>
      </c>
      <c r="G135" s="22" t="str">
        <f t="shared" ref="G135:G198" si="30">IF(E135="有效","参与",IF(D135="","","不参与"))</f>
        <v>参与</v>
      </c>
      <c r="H135" s="22" t="str">
        <f t="shared" ref="H135:H198" si="31">IF(D135="","",IF(OR(F135=MAX($F$7:$F$9963),F135=MIN($F$7:$F$9963),E135="无效/超出上限"),"不参与","参与"))</f>
        <v>不参与</v>
      </c>
      <c r="I135" s="22">
        <f t="shared" ref="I135:I198" si="32">IF(D135="","",SMALL(($F$7:$F$9963),ROUND(COUNT($F$7:$F$9963)*0.2,0)))</f>
        <v>10569323</v>
      </c>
      <c r="J135" s="22">
        <f t="shared" ref="J135:J198" si="33">IF(D135="","",LARGE(($F$7:$F$9963),ROUND(COUNT($F$7:$F$9963)*0.2,0)))</f>
        <v>10822465</v>
      </c>
      <c r="K135" s="23" t="str">
        <f t="shared" ref="K135:K198" si="34">IF(D135="","",IF(OR(F135&lt;=I135,F135&gt;=J135,E135="无效/超出上限"),"不参与","参与"))</f>
        <v>不参与</v>
      </c>
      <c r="L135" s="24" t="str">
        <f t="shared" ref="L135:L198" si="35">IF(D135="","",IF(COUNT($F$7:$F$9963)&lt;=7,G135,IF(AND(COUNT($F$7:$F$9963)&lt;=10,COUNT($F$7:$F$9963)&gt;7),H135,IF(COUNT($F$7:$F$9963)&gt;=10,K135))))</f>
        <v>不参与</v>
      </c>
      <c r="M135" s="23" t="str">
        <f t="shared" ref="M135:M198" si="36">IF(L135="不参与","",F135)</f>
        <v/>
      </c>
      <c r="N135" s="23">
        <f t="shared" ref="N135:N198" si="37">ROUND(AVERAGE($M$7:$M$9963)*$D$5,0)</f>
        <v>10700406</v>
      </c>
      <c r="O135" s="25">
        <f t="shared" ref="O135:O198" si="38">IF(F135="","",ROUND((F135-N135)/N135*100,4))</f>
        <v>4.9752999999999998</v>
      </c>
      <c r="P135" s="25">
        <f t="shared" ref="P135:P198" si="39">IF(F135="","",IF(O135&gt;0,(-O135*4),(O135*3)))</f>
        <v>-19.901199999999999</v>
      </c>
      <c r="Q135" s="26">
        <f t="shared" ref="Q135:Q198" si="40">IF(F135="","",100+P135)</f>
        <v>80.098799999999997</v>
      </c>
      <c r="R135" s="13">
        <f t="shared" ref="R135:R198" si="41">IF(E135="","",IF(E135="有效",RANK(Q135,$Q$7:$Q$9963),"无效"))</f>
        <v>129</v>
      </c>
      <c r="S135" s="27"/>
    </row>
    <row r="136" spans="1:19" ht="28.95" customHeight="1">
      <c r="A136" s="13">
        <v>130</v>
      </c>
      <c r="B136" s="18">
        <f>'[1]表七 通过第一信封名单'!B37</f>
        <v>47</v>
      </c>
      <c r="C136" s="19" t="str">
        <f>'[1]表七 通过第一信封名单'!C37</f>
        <v>鄂尔多斯市金泰生路桥有限责任公司</v>
      </c>
      <c r="D136" s="20">
        <v>9697010</v>
      </c>
      <c r="E136" s="21" t="str">
        <f t="shared" si="28"/>
        <v>有效</v>
      </c>
      <c r="F136" s="22">
        <f t="shared" si="29"/>
        <v>9697010</v>
      </c>
      <c r="G136" s="22" t="str">
        <f t="shared" si="30"/>
        <v>参与</v>
      </c>
      <c r="H136" s="22" t="str">
        <f t="shared" si="31"/>
        <v>参与</v>
      </c>
      <c r="I136" s="22">
        <f t="shared" si="32"/>
        <v>10569323</v>
      </c>
      <c r="J136" s="22">
        <f t="shared" si="33"/>
        <v>10822465</v>
      </c>
      <c r="K136" s="23" t="str">
        <f t="shared" si="34"/>
        <v>不参与</v>
      </c>
      <c r="L136" s="24" t="str">
        <f t="shared" si="35"/>
        <v>不参与</v>
      </c>
      <c r="M136" s="23" t="str">
        <f t="shared" si="36"/>
        <v/>
      </c>
      <c r="N136" s="23">
        <f t="shared" si="37"/>
        <v>10700406</v>
      </c>
      <c r="O136" s="25">
        <f t="shared" si="38"/>
        <v>-9.3772000000000002</v>
      </c>
      <c r="P136" s="25">
        <f t="shared" si="39"/>
        <v>-28.131599999999999</v>
      </c>
      <c r="Q136" s="26">
        <f t="shared" si="40"/>
        <v>71.868400000000008</v>
      </c>
      <c r="R136" s="13">
        <f t="shared" si="41"/>
        <v>130</v>
      </c>
      <c r="S136" s="27"/>
    </row>
    <row r="137" spans="1:19" ht="28.95" customHeight="1">
      <c r="A137" s="13">
        <v>131</v>
      </c>
      <c r="B137" s="18">
        <f>'[1]表七 通过第一信封名单'!B36</f>
        <v>46</v>
      </c>
      <c r="C137" s="19" t="str">
        <f>'[1]表七 通过第一信封名单'!C36</f>
        <v>鄂尔多斯市万里路桥集团有限责任公司</v>
      </c>
      <c r="D137" s="20">
        <v>9553236</v>
      </c>
      <c r="E137" s="21" t="str">
        <f t="shared" si="28"/>
        <v>有效</v>
      </c>
      <c r="F137" s="22">
        <f t="shared" si="29"/>
        <v>9553236</v>
      </c>
      <c r="G137" s="22" t="str">
        <f t="shared" si="30"/>
        <v>参与</v>
      </c>
      <c r="H137" s="22" t="str">
        <f t="shared" si="31"/>
        <v>不参与</v>
      </c>
      <c r="I137" s="22">
        <f t="shared" si="32"/>
        <v>10569323</v>
      </c>
      <c r="J137" s="22">
        <f t="shared" si="33"/>
        <v>10822465</v>
      </c>
      <c r="K137" s="23" t="str">
        <f t="shared" si="34"/>
        <v>不参与</v>
      </c>
      <c r="L137" s="24" t="str">
        <f t="shared" si="35"/>
        <v>不参与</v>
      </c>
      <c r="M137" s="23" t="str">
        <f t="shared" si="36"/>
        <v/>
      </c>
      <c r="N137" s="23">
        <f t="shared" si="37"/>
        <v>10700406</v>
      </c>
      <c r="O137" s="25">
        <f t="shared" si="38"/>
        <v>-10.720800000000001</v>
      </c>
      <c r="P137" s="25">
        <f t="shared" si="39"/>
        <v>-32.162400000000005</v>
      </c>
      <c r="Q137" s="26">
        <f t="shared" si="40"/>
        <v>67.837599999999995</v>
      </c>
      <c r="R137" s="13">
        <f t="shared" si="41"/>
        <v>131</v>
      </c>
      <c r="S137" s="27"/>
    </row>
    <row r="138" spans="1:19" ht="15.6">
      <c r="E138" s="30" t="str">
        <f t="shared" si="28"/>
        <v/>
      </c>
      <c r="F138" s="31" t="str">
        <f t="shared" si="29"/>
        <v/>
      </c>
      <c r="G138" s="31" t="str">
        <f t="shared" si="30"/>
        <v/>
      </c>
      <c r="H138" s="31" t="str">
        <f t="shared" si="31"/>
        <v/>
      </c>
      <c r="I138" s="31" t="str">
        <f t="shared" si="32"/>
        <v/>
      </c>
      <c r="J138" s="31" t="str">
        <f t="shared" si="33"/>
        <v/>
      </c>
      <c r="K138" s="32" t="str">
        <f t="shared" si="34"/>
        <v/>
      </c>
      <c r="L138" s="33" t="str">
        <f t="shared" si="35"/>
        <v/>
      </c>
      <c r="M138" s="32" t="str">
        <f t="shared" si="36"/>
        <v/>
      </c>
      <c r="N138" s="32">
        <f t="shared" si="37"/>
        <v>10700406</v>
      </c>
      <c r="O138" s="34" t="str">
        <f t="shared" si="38"/>
        <v/>
      </c>
      <c r="P138" s="34" t="str">
        <f t="shared" si="39"/>
        <v/>
      </c>
      <c r="Q138" s="35" t="str">
        <f t="shared" si="40"/>
        <v/>
      </c>
      <c r="R138" s="36" t="str">
        <f t="shared" si="41"/>
        <v/>
      </c>
    </row>
    <row r="139" spans="1:19" ht="15.6">
      <c r="E139" s="30" t="str">
        <f t="shared" si="28"/>
        <v/>
      </c>
      <c r="F139" s="31" t="str">
        <f t="shared" si="29"/>
        <v/>
      </c>
      <c r="G139" s="31" t="str">
        <f t="shared" si="30"/>
        <v/>
      </c>
      <c r="H139" s="31" t="str">
        <f t="shared" si="31"/>
        <v/>
      </c>
      <c r="I139" s="31" t="str">
        <f t="shared" si="32"/>
        <v/>
      </c>
      <c r="J139" s="31" t="str">
        <f t="shared" si="33"/>
        <v/>
      </c>
      <c r="K139" s="32" t="str">
        <f t="shared" si="34"/>
        <v/>
      </c>
      <c r="L139" s="33" t="str">
        <f t="shared" si="35"/>
        <v/>
      </c>
      <c r="M139" s="32" t="str">
        <f t="shared" si="36"/>
        <v/>
      </c>
      <c r="N139" s="32">
        <f t="shared" si="37"/>
        <v>10700406</v>
      </c>
      <c r="O139" s="34" t="str">
        <f t="shared" si="38"/>
        <v/>
      </c>
      <c r="P139" s="34" t="str">
        <f t="shared" si="39"/>
        <v/>
      </c>
      <c r="Q139" s="35" t="str">
        <f t="shared" si="40"/>
        <v/>
      </c>
      <c r="R139" s="36" t="str">
        <f t="shared" si="41"/>
        <v/>
      </c>
    </row>
    <row r="140" spans="1:19" ht="15.6">
      <c r="E140" s="30" t="str">
        <f t="shared" si="28"/>
        <v/>
      </c>
      <c r="F140" s="31" t="str">
        <f t="shared" si="29"/>
        <v/>
      </c>
      <c r="G140" s="31" t="str">
        <f t="shared" si="30"/>
        <v/>
      </c>
      <c r="H140" s="31" t="str">
        <f t="shared" si="31"/>
        <v/>
      </c>
      <c r="I140" s="31" t="str">
        <f t="shared" si="32"/>
        <v/>
      </c>
      <c r="J140" s="31" t="str">
        <f t="shared" si="33"/>
        <v/>
      </c>
      <c r="K140" s="32" t="str">
        <f t="shared" si="34"/>
        <v/>
      </c>
      <c r="L140" s="33" t="str">
        <f t="shared" si="35"/>
        <v/>
      </c>
      <c r="M140" s="32" t="str">
        <f t="shared" si="36"/>
        <v/>
      </c>
      <c r="N140" s="32">
        <f t="shared" si="37"/>
        <v>10700406</v>
      </c>
      <c r="O140" s="34" t="str">
        <f t="shared" si="38"/>
        <v/>
      </c>
      <c r="P140" s="34" t="str">
        <f t="shared" si="39"/>
        <v/>
      </c>
      <c r="Q140" s="35" t="str">
        <f t="shared" si="40"/>
        <v/>
      </c>
      <c r="R140" s="36" t="str">
        <f t="shared" si="41"/>
        <v/>
      </c>
    </row>
    <row r="141" spans="1:19" ht="15.6">
      <c r="E141" s="30" t="str">
        <f t="shared" si="28"/>
        <v/>
      </c>
      <c r="F141" s="31" t="str">
        <f t="shared" si="29"/>
        <v/>
      </c>
      <c r="G141" s="31" t="str">
        <f t="shared" si="30"/>
        <v/>
      </c>
      <c r="H141" s="31" t="str">
        <f t="shared" si="31"/>
        <v/>
      </c>
      <c r="I141" s="31" t="str">
        <f t="shared" si="32"/>
        <v/>
      </c>
      <c r="J141" s="31" t="str">
        <f t="shared" si="33"/>
        <v/>
      </c>
      <c r="K141" s="32" t="str">
        <f t="shared" si="34"/>
        <v/>
      </c>
      <c r="L141" s="33" t="str">
        <f t="shared" si="35"/>
        <v/>
      </c>
      <c r="M141" s="32" t="str">
        <f t="shared" si="36"/>
        <v/>
      </c>
      <c r="N141" s="32">
        <f t="shared" si="37"/>
        <v>10700406</v>
      </c>
      <c r="O141" s="34" t="str">
        <f t="shared" si="38"/>
        <v/>
      </c>
      <c r="P141" s="34" t="str">
        <f t="shared" si="39"/>
        <v/>
      </c>
      <c r="Q141" s="35" t="str">
        <f t="shared" si="40"/>
        <v/>
      </c>
      <c r="R141" s="36" t="str">
        <f t="shared" si="41"/>
        <v/>
      </c>
    </row>
    <row r="142" spans="1:19" ht="15.6">
      <c r="E142" s="30" t="str">
        <f t="shared" si="28"/>
        <v/>
      </c>
      <c r="F142" s="31" t="str">
        <f t="shared" si="29"/>
        <v/>
      </c>
      <c r="G142" s="31" t="str">
        <f t="shared" si="30"/>
        <v/>
      </c>
      <c r="H142" s="31" t="str">
        <f t="shared" si="31"/>
        <v/>
      </c>
      <c r="I142" s="31" t="str">
        <f t="shared" si="32"/>
        <v/>
      </c>
      <c r="J142" s="31" t="str">
        <f t="shared" si="33"/>
        <v/>
      </c>
      <c r="K142" s="32" t="str">
        <f t="shared" si="34"/>
        <v/>
      </c>
      <c r="L142" s="33" t="str">
        <f t="shared" si="35"/>
        <v/>
      </c>
      <c r="M142" s="32" t="str">
        <f t="shared" si="36"/>
        <v/>
      </c>
      <c r="N142" s="32">
        <f t="shared" si="37"/>
        <v>10700406</v>
      </c>
      <c r="O142" s="34" t="str">
        <f t="shared" si="38"/>
        <v/>
      </c>
      <c r="P142" s="34" t="str">
        <f t="shared" si="39"/>
        <v/>
      </c>
      <c r="Q142" s="35" t="str">
        <f t="shared" si="40"/>
        <v/>
      </c>
      <c r="R142" s="36" t="str">
        <f t="shared" si="41"/>
        <v/>
      </c>
    </row>
    <row r="143" spans="1:19" ht="15.6">
      <c r="E143" s="30" t="str">
        <f t="shared" si="28"/>
        <v/>
      </c>
      <c r="F143" s="31" t="str">
        <f t="shared" si="29"/>
        <v/>
      </c>
      <c r="G143" s="31" t="str">
        <f t="shared" si="30"/>
        <v/>
      </c>
      <c r="H143" s="31" t="str">
        <f t="shared" si="31"/>
        <v/>
      </c>
      <c r="I143" s="31" t="str">
        <f t="shared" si="32"/>
        <v/>
      </c>
      <c r="J143" s="31" t="str">
        <f t="shared" si="33"/>
        <v/>
      </c>
      <c r="K143" s="32" t="str">
        <f t="shared" si="34"/>
        <v/>
      </c>
      <c r="L143" s="33" t="str">
        <f t="shared" si="35"/>
        <v/>
      </c>
      <c r="M143" s="32" t="str">
        <f t="shared" si="36"/>
        <v/>
      </c>
      <c r="N143" s="32">
        <f t="shared" si="37"/>
        <v>10700406</v>
      </c>
      <c r="O143" s="34" t="str">
        <f t="shared" si="38"/>
        <v/>
      </c>
      <c r="P143" s="34" t="str">
        <f t="shared" si="39"/>
        <v/>
      </c>
      <c r="Q143" s="35" t="str">
        <f t="shared" si="40"/>
        <v/>
      </c>
      <c r="R143" s="36" t="str">
        <f t="shared" si="41"/>
        <v/>
      </c>
    </row>
    <row r="144" spans="1:19" ht="15.6">
      <c r="E144" s="30" t="str">
        <f t="shared" si="28"/>
        <v/>
      </c>
      <c r="F144" s="31" t="str">
        <f t="shared" si="29"/>
        <v/>
      </c>
      <c r="G144" s="31" t="str">
        <f t="shared" si="30"/>
        <v/>
      </c>
      <c r="H144" s="31" t="str">
        <f t="shared" si="31"/>
        <v/>
      </c>
      <c r="I144" s="31" t="str">
        <f t="shared" si="32"/>
        <v/>
      </c>
      <c r="J144" s="31" t="str">
        <f t="shared" si="33"/>
        <v/>
      </c>
      <c r="K144" s="32" t="str">
        <f t="shared" si="34"/>
        <v/>
      </c>
      <c r="L144" s="33" t="str">
        <f t="shared" si="35"/>
        <v/>
      </c>
      <c r="M144" s="32" t="str">
        <f t="shared" si="36"/>
        <v/>
      </c>
      <c r="N144" s="32">
        <f t="shared" si="37"/>
        <v>10700406</v>
      </c>
      <c r="O144" s="34" t="str">
        <f t="shared" si="38"/>
        <v/>
      </c>
      <c r="P144" s="34" t="str">
        <f t="shared" si="39"/>
        <v/>
      </c>
      <c r="Q144" s="35" t="str">
        <f t="shared" si="40"/>
        <v/>
      </c>
      <c r="R144" s="36" t="str">
        <f t="shared" si="41"/>
        <v/>
      </c>
    </row>
    <row r="145" spans="5:18" ht="15.6">
      <c r="E145" s="30" t="str">
        <f t="shared" si="28"/>
        <v/>
      </c>
      <c r="F145" s="31" t="str">
        <f t="shared" si="29"/>
        <v/>
      </c>
      <c r="G145" s="31" t="str">
        <f t="shared" si="30"/>
        <v/>
      </c>
      <c r="H145" s="31" t="str">
        <f t="shared" si="31"/>
        <v/>
      </c>
      <c r="I145" s="31" t="str">
        <f t="shared" si="32"/>
        <v/>
      </c>
      <c r="J145" s="31" t="str">
        <f t="shared" si="33"/>
        <v/>
      </c>
      <c r="K145" s="32" t="str">
        <f t="shared" si="34"/>
        <v/>
      </c>
      <c r="L145" s="33" t="str">
        <f t="shared" si="35"/>
        <v/>
      </c>
      <c r="M145" s="32" t="str">
        <f t="shared" si="36"/>
        <v/>
      </c>
      <c r="N145" s="32">
        <f t="shared" si="37"/>
        <v>10700406</v>
      </c>
      <c r="O145" s="34" t="str">
        <f t="shared" si="38"/>
        <v/>
      </c>
      <c r="P145" s="34" t="str">
        <f t="shared" si="39"/>
        <v/>
      </c>
      <c r="Q145" s="35" t="str">
        <f t="shared" si="40"/>
        <v/>
      </c>
      <c r="R145" s="36" t="str">
        <f t="shared" si="41"/>
        <v/>
      </c>
    </row>
    <row r="146" spans="5:18" ht="15.6">
      <c r="E146" s="30" t="str">
        <f t="shared" si="28"/>
        <v/>
      </c>
      <c r="F146" s="31" t="str">
        <f t="shared" si="29"/>
        <v/>
      </c>
      <c r="G146" s="31" t="str">
        <f t="shared" si="30"/>
        <v/>
      </c>
      <c r="H146" s="31" t="str">
        <f t="shared" si="31"/>
        <v/>
      </c>
      <c r="I146" s="31" t="str">
        <f t="shared" si="32"/>
        <v/>
      </c>
      <c r="J146" s="31" t="str">
        <f t="shared" si="33"/>
        <v/>
      </c>
      <c r="K146" s="32" t="str">
        <f t="shared" si="34"/>
        <v/>
      </c>
      <c r="L146" s="33" t="str">
        <f t="shared" si="35"/>
        <v/>
      </c>
      <c r="M146" s="32" t="str">
        <f t="shared" si="36"/>
        <v/>
      </c>
      <c r="N146" s="32">
        <f t="shared" si="37"/>
        <v>10700406</v>
      </c>
      <c r="O146" s="34" t="str">
        <f t="shared" si="38"/>
        <v/>
      </c>
      <c r="P146" s="34" t="str">
        <f t="shared" si="39"/>
        <v/>
      </c>
      <c r="Q146" s="35" t="str">
        <f t="shared" si="40"/>
        <v/>
      </c>
      <c r="R146" s="36" t="str">
        <f t="shared" si="41"/>
        <v/>
      </c>
    </row>
    <row r="147" spans="5:18" ht="15.6">
      <c r="E147" s="30" t="str">
        <f t="shared" si="28"/>
        <v/>
      </c>
      <c r="F147" s="31" t="str">
        <f t="shared" si="29"/>
        <v/>
      </c>
      <c r="G147" s="31" t="str">
        <f t="shared" si="30"/>
        <v/>
      </c>
      <c r="H147" s="31" t="str">
        <f t="shared" si="31"/>
        <v/>
      </c>
      <c r="I147" s="31" t="str">
        <f t="shared" si="32"/>
        <v/>
      </c>
      <c r="J147" s="31" t="str">
        <f t="shared" si="33"/>
        <v/>
      </c>
      <c r="K147" s="32" t="str">
        <f t="shared" si="34"/>
        <v/>
      </c>
      <c r="L147" s="33" t="str">
        <f t="shared" si="35"/>
        <v/>
      </c>
      <c r="M147" s="32" t="str">
        <f t="shared" si="36"/>
        <v/>
      </c>
      <c r="N147" s="32">
        <f t="shared" si="37"/>
        <v>10700406</v>
      </c>
      <c r="O147" s="34" t="str">
        <f t="shared" si="38"/>
        <v/>
      </c>
      <c r="P147" s="34" t="str">
        <f t="shared" si="39"/>
        <v/>
      </c>
      <c r="Q147" s="35" t="str">
        <f t="shared" si="40"/>
        <v/>
      </c>
      <c r="R147" s="36" t="str">
        <f t="shared" si="41"/>
        <v/>
      </c>
    </row>
    <row r="148" spans="5:18" ht="15.6">
      <c r="E148" s="30" t="str">
        <f t="shared" si="28"/>
        <v/>
      </c>
      <c r="F148" s="31" t="str">
        <f t="shared" si="29"/>
        <v/>
      </c>
      <c r="G148" s="31" t="str">
        <f t="shared" si="30"/>
        <v/>
      </c>
      <c r="H148" s="31" t="str">
        <f t="shared" si="31"/>
        <v/>
      </c>
      <c r="I148" s="31" t="str">
        <f t="shared" si="32"/>
        <v/>
      </c>
      <c r="J148" s="31" t="str">
        <f t="shared" si="33"/>
        <v/>
      </c>
      <c r="K148" s="32" t="str">
        <f t="shared" si="34"/>
        <v/>
      </c>
      <c r="L148" s="33" t="str">
        <f t="shared" si="35"/>
        <v/>
      </c>
      <c r="M148" s="32" t="str">
        <f t="shared" si="36"/>
        <v/>
      </c>
      <c r="N148" s="32">
        <f t="shared" si="37"/>
        <v>10700406</v>
      </c>
      <c r="O148" s="34" t="str">
        <f t="shared" si="38"/>
        <v/>
      </c>
      <c r="P148" s="34" t="str">
        <f t="shared" si="39"/>
        <v/>
      </c>
      <c r="Q148" s="35" t="str">
        <f t="shared" si="40"/>
        <v/>
      </c>
      <c r="R148" s="36" t="str">
        <f t="shared" si="41"/>
        <v/>
      </c>
    </row>
    <row r="149" spans="5:18" ht="15.6">
      <c r="E149" s="30" t="str">
        <f t="shared" si="28"/>
        <v/>
      </c>
      <c r="F149" s="31" t="str">
        <f t="shared" si="29"/>
        <v/>
      </c>
      <c r="G149" s="31" t="str">
        <f t="shared" si="30"/>
        <v/>
      </c>
      <c r="H149" s="31" t="str">
        <f t="shared" si="31"/>
        <v/>
      </c>
      <c r="I149" s="31" t="str">
        <f t="shared" si="32"/>
        <v/>
      </c>
      <c r="J149" s="31" t="str">
        <f t="shared" si="33"/>
        <v/>
      </c>
      <c r="K149" s="32" t="str">
        <f t="shared" si="34"/>
        <v/>
      </c>
      <c r="L149" s="33" t="str">
        <f t="shared" si="35"/>
        <v/>
      </c>
      <c r="M149" s="32" t="str">
        <f t="shared" si="36"/>
        <v/>
      </c>
      <c r="N149" s="32">
        <f t="shared" si="37"/>
        <v>10700406</v>
      </c>
      <c r="O149" s="34" t="str">
        <f t="shared" si="38"/>
        <v/>
      </c>
      <c r="P149" s="34" t="str">
        <f t="shared" si="39"/>
        <v/>
      </c>
      <c r="Q149" s="35" t="str">
        <f t="shared" si="40"/>
        <v/>
      </c>
      <c r="R149" s="36" t="str">
        <f t="shared" si="41"/>
        <v/>
      </c>
    </row>
    <row r="150" spans="5:18" ht="15.6">
      <c r="E150" s="30" t="str">
        <f t="shared" si="28"/>
        <v/>
      </c>
      <c r="F150" s="31" t="str">
        <f t="shared" si="29"/>
        <v/>
      </c>
      <c r="G150" s="31" t="str">
        <f t="shared" si="30"/>
        <v/>
      </c>
      <c r="H150" s="31" t="str">
        <f t="shared" si="31"/>
        <v/>
      </c>
      <c r="I150" s="31" t="str">
        <f t="shared" si="32"/>
        <v/>
      </c>
      <c r="J150" s="31" t="str">
        <f t="shared" si="33"/>
        <v/>
      </c>
      <c r="K150" s="32" t="str">
        <f t="shared" si="34"/>
        <v/>
      </c>
      <c r="L150" s="33" t="str">
        <f t="shared" si="35"/>
        <v/>
      </c>
      <c r="M150" s="32" t="str">
        <f t="shared" si="36"/>
        <v/>
      </c>
      <c r="N150" s="32">
        <f t="shared" si="37"/>
        <v>10700406</v>
      </c>
      <c r="O150" s="34" t="str">
        <f t="shared" si="38"/>
        <v/>
      </c>
      <c r="P150" s="34" t="str">
        <f t="shared" si="39"/>
        <v/>
      </c>
      <c r="Q150" s="35" t="str">
        <f t="shared" si="40"/>
        <v/>
      </c>
      <c r="R150" s="36" t="str">
        <f t="shared" si="41"/>
        <v/>
      </c>
    </row>
    <row r="151" spans="5:18" ht="15.6">
      <c r="E151" s="30" t="str">
        <f t="shared" si="28"/>
        <v/>
      </c>
      <c r="F151" s="31" t="str">
        <f t="shared" si="29"/>
        <v/>
      </c>
      <c r="G151" s="31" t="str">
        <f t="shared" si="30"/>
        <v/>
      </c>
      <c r="H151" s="31" t="str">
        <f t="shared" si="31"/>
        <v/>
      </c>
      <c r="I151" s="31" t="str">
        <f t="shared" si="32"/>
        <v/>
      </c>
      <c r="J151" s="31" t="str">
        <f t="shared" si="33"/>
        <v/>
      </c>
      <c r="K151" s="32" t="str">
        <f t="shared" si="34"/>
        <v/>
      </c>
      <c r="L151" s="33" t="str">
        <f t="shared" si="35"/>
        <v/>
      </c>
      <c r="M151" s="32" t="str">
        <f t="shared" si="36"/>
        <v/>
      </c>
      <c r="N151" s="32">
        <f t="shared" si="37"/>
        <v>10700406</v>
      </c>
      <c r="O151" s="34" t="str">
        <f t="shared" si="38"/>
        <v/>
      </c>
      <c r="P151" s="34" t="str">
        <f t="shared" si="39"/>
        <v/>
      </c>
      <c r="Q151" s="35" t="str">
        <f t="shared" si="40"/>
        <v/>
      </c>
      <c r="R151" s="36" t="str">
        <f t="shared" si="41"/>
        <v/>
      </c>
    </row>
    <row r="152" spans="5:18" ht="15.6">
      <c r="E152" s="30" t="str">
        <f t="shared" si="28"/>
        <v/>
      </c>
      <c r="F152" s="31" t="str">
        <f t="shared" si="29"/>
        <v/>
      </c>
      <c r="G152" s="31" t="str">
        <f t="shared" si="30"/>
        <v/>
      </c>
      <c r="H152" s="31" t="str">
        <f t="shared" si="31"/>
        <v/>
      </c>
      <c r="I152" s="31" t="str">
        <f t="shared" si="32"/>
        <v/>
      </c>
      <c r="J152" s="31" t="str">
        <f t="shared" si="33"/>
        <v/>
      </c>
      <c r="K152" s="32" t="str">
        <f t="shared" si="34"/>
        <v/>
      </c>
      <c r="L152" s="33" t="str">
        <f t="shared" si="35"/>
        <v/>
      </c>
      <c r="M152" s="32" t="str">
        <f t="shared" si="36"/>
        <v/>
      </c>
      <c r="N152" s="32">
        <f t="shared" si="37"/>
        <v>10700406</v>
      </c>
      <c r="O152" s="34" t="str">
        <f t="shared" si="38"/>
        <v/>
      </c>
      <c r="P152" s="34" t="str">
        <f t="shared" si="39"/>
        <v/>
      </c>
      <c r="Q152" s="35" t="str">
        <f t="shared" si="40"/>
        <v/>
      </c>
      <c r="R152" s="36" t="str">
        <f t="shared" si="41"/>
        <v/>
      </c>
    </row>
    <row r="153" spans="5:18" ht="15.6">
      <c r="E153" s="30" t="str">
        <f t="shared" si="28"/>
        <v/>
      </c>
      <c r="F153" s="31" t="str">
        <f t="shared" si="29"/>
        <v/>
      </c>
      <c r="G153" s="31" t="str">
        <f t="shared" si="30"/>
        <v/>
      </c>
      <c r="H153" s="31" t="str">
        <f t="shared" si="31"/>
        <v/>
      </c>
      <c r="I153" s="31" t="str">
        <f t="shared" si="32"/>
        <v/>
      </c>
      <c r="J153" s="31" t="str">
        <f t="shared" si="33"/>
        <v/>
      </c>
      <c r="K153" s="32" t="str">
        <f t="shared" si="34"/>
        <v/>
      </c>
      <c r="L153" s="33" t="str">
        <f t="shared" si="35"/>
        <v/>
      </c>
      <c r="M153" s="32" t="str">
        <f t="shared" si="36"/>
        <v/>
      </c>
      <c r="N153" s="32">
        <f t="shared" si="37"/>
        <v>10700406</v>
      </c>
      <c r="O153" s="34" t="str">
        <f t="shared" si="38"/>
        <v/>
      </c>
      <c r="P153" s="34" t="str">
        <f t="shared" si="39"/>
        <v/>
      </c>
      <c r="Q153" s="35" t="str">
        <f t="shared" si="40"/>
        <v/>
      </c>
      <c r="R153" s="36" t="str">
        <f t="shared" si="41"/>
        <v/>
      </c>
    </row>
    <row r="154" spans="5:18" ht="15.6">
      <c r="E154" s="30" t="str">
        <f t="shared" si="28"/>
        <v/>
      </c>
      <c r="F154" s="31" t="str">
        <f t="shared" si="29"/>
        <v/>
      </c>
      <c r="G154" s="31" t="str">
        <f t="shared" si="30"/>
        <v/>
      </c>
      <c r="H154" s="31" t="str">
        <f t="shared" si="31"/>
        <v/>
      </c>
      <c r="I154" s="31" t="str">
        <f t="shared" si="32"/>
        <v/>
      </c>
      <c r="J154" s="31" t="str">
        <f t="shared" si="33"/>
        <v/>
      </c>
      <c r="K154" s="32" t="str">
        <f t="shared" si="34"/>
        <v/>
      </c>
      <c r="L154" s="33" t="str">
        <f t="shared" si="35"/>
        <v/>
      </c>
      <c r="M154" s="32" t="str">
        <f t="shared" si="36"/>
        <v/>
      </c>
      <c r="N154" s="32">
        <f t="shared" si="37"/>
        <v>10700406</v>
      </c>
      <c r="O154" s="34" t="str">
        <f t="shared" si="38"/>
        <v/>
      </c>
      <c r="P154" s="34" t="str">
        <f t="shared" si="39"/>
        <v/>
      </c>
      <c r="Q154" s="35" t="str">
        <f t="shared" si="40"/>
        <v/>
      </c>
      <c r="R154" s="36" t="str">
        <f t="shared" si="41"/>
        <v/>
      </c>
    </row>
    <row r="155" spans="5:18" ht="15.6">
      <c r="E155" s="30" t="str">
        <f t="shared" si="28"/>
        <v/>
      </c>
      <c r="F155" s="31" t="str">
        <f t="shared" si="29"/>
        <v/>
      </c>
      <c r="G155" s="31" t="str">
        <f t="shared" si="30"/>
        <v/>
      </c>
      <c r="H155" s="31" t="str">
        <f t="shared" si="31"/>
        <v/>
      </c>
      <c r="I155" s="31" t="str">
        <f t="shared" si="32"/>
        <v/>
      </c>
      <c r="J155" s="31" t="str">
        <f t="shared" si="33"/>
        <v/>
      </c>
      <c r="K155" s="32" t="str">
        <f t="shared" si="34"/>
        <v/>
      </c>
      <c r="L155" s="33" t="str">
        <f t="shared" si="35"/>
        <v/>
      </c>
      <c r="M155" s="32" t="str">
        <f t="shared" si="36"/>
        <v/>
      </c>
      <c r="N155" s="32">
        <f t="shared" si="37"/>
        <v>10700406</v>
      </c>
      <c r="O155" s="34" t="str">
        <f t="shared" si="38"/>
        <v/>
      </c>
      <c r="P155" s="34" t="str">
        <f t="shared" si="39"/>
        <v/>
      </c>
      <c r="Q155" s="35" t="str">
        <f t="shared" si="40"/>
        <v/>
      </c>
      <c r="R155" s="36" t="str">
        <f t="shared" si="41"/>
        <v/>
      </c>
    </row>
    <row r="156" spans="5:18" ht="15.6">
      <c r="E156" s="30" t="str">
        <f t="shared" si="28"/>
        <v/>
      </c>
      <c r="F156" s="31" t="str">
        <f t="shared" si="29"/>
        <v/>
      </c>
      <c r="G156" s="31" t="str">
        <f t="shared" si="30"/>
        <v/>
      </c>
      <c r="H156" s="31" t="str">
        <f t="shared" si="31"/>
        <v/>
      </c>
      <c r="I156" s="31" t="str">
        <f t="shared" si="32"/>
        <v/>
      </c>
      <c r="J156" s="31" t="str">
        <f t="shared" si="33"/>
        <v/>
      </c>
      <c r="K156" s="32" t="str">
        <f t="shared" si="34"/>
        <v/>
      </c>
      <c r="L156" s="33" t="str">
        <f t="shared" si="35"/>
        <v/>
      </c>
      <c r="M156" s="32" t="str">
        <f t="shared" si="36"/>
        <v/>
      </c>
      <c r="N156" s="32">
        <f t="shared" si="37"/>
        <v>10700406</v>
      </c>
      <c r="O156" s="34" t="str">
        <f t="shared" si="38"/>
        <v/>
      </c>
      <c r="P156" s="34" t="str">
        <f t="shared" si="39"/>
        <v/>
      </c>
      <c r="Q156" s="35" t="str">
        <f t="shared" si="40"/>
        <v/>
      </c>
      <c r="R156" s="36" t="str">
        <f t="shared" si="41"/>
        <v/>
      </c>
    </row>
    <row r="157" spans="5:18" ht="15.6">
      <c r="E157" s="30" t="str">
        <f t="shared" si="28"/>
        <v/>
      </c>
      <c r="F157" s="31" t="str">
        <f t="shared" si="29"/>
        <v/>
      </c>
      <c r="G157" s="31" t="str">
        <f t="shared" si="30"/>
        <v/>
      </c>
      <c r="H157" s="31" t="str">
        <f t="shared" si="31"/>
        <v/>
      </c>
      <c r="I157" s="31" t="str">
        <f t="shared" si="32"/>
        <v/>
      </c>
      <c r="J157" s="31" t="str">
        <f t="shared" si="33"/>
        <v/>
      </c>
      <c r="K157" s="32" t="str">
        <f t="shared" si="34"/>
        <v/>
      </c>
      <c r="L157" s="33" t="str">
        <f t="shared" si="35"/>
        <v/>
      </c>
      <c r="M157" s="32" t="str">
        <f t="shared" si="36"/>
        <v/>
      </c>
      <c r="N157" s="32">
        <f t="shared" si="37"/>
        <v>10700406</v>
      </c>
      <c r="O157" s="34" t="str">
        <f t="shared" si="38"/>
        <v/>
      </c>
      <c r="P157" s="34" t="str">
        <f t="shared" si="39"/>
        <v/>
      </c>
      <c r="Q157" s="35" t="str">
        <f t="shared" si="40"/>
        <v/>
      </c>
      <c r="R157" s="36" t="str">
        <f t="shared" si="41"/>
        <v/>
      </c>
    </row>
    <row r="158" spans="5:18" ht="15.6">
      <c r="E158" s="30" t="str">
        <f t="shared" si="28"/>
        <v/>
      </c>
      <c r="F158" s="31" t="str">
        <f t="shared" si="29"/>
        <v/>
      </c>
      <c r="G158" s="31" t="str">
        <f t="shared" si="30"/>
        <v/>
      </c>
      <c r="H158" s="31" t="str">
        <f t="shared" si="31"/>
        <v/>
      </c>
      <c r="I158" s="31" t="str">
        <f t="shared" si="32"/>
        <v/>
      </c>
      <c r="J158" s="31" t="str">
        <f t="shared" si="33"/>
        <v/>
      </c>
      <c r="K158" s="32" t="str">
        <f t="shared" si="34"/>
        <v/>
      </c>
      <c r="L158" s="33" t="str">
        <f t="shared" si="35"/>
        <v/>
      </c>
      <c r="M158" s="32" t="str">
        <f t="shared" si="36"/>
        <v/>
      </c>
      <c r="N158" s="32">
        <f t="shared" si="37"/>
        <v>10700406</v>
      </c>
      <c r="O158" s="34" t="str">
        <f t="shared" si="38"/>
        <v/>
      </c>
      <c r="P158" s="34" t="str">
        <f t="shared" si="39"/>
        <v/>
      </c>
      <c r="Q158" s="35" t="str">
        <f t="shared" si="40"/>
        <v/>
      </c>
      <c r="R158" s="36" t="str">
        <f t="shared" si="41"/>
        <v/>
      </c>
    </row>
    <row r="159" spans="5:18" ht="15.6">
      <c r="E159" s="30" t="str">
        <f t="shared" si="28"/>
        <v/>
      </c>
      <c r="F159" s="31" t="str">
        <f t="shared" si="29"/>
        <v/>
      </c>
      <c r="G159" s="31" t="str">
        <f t="shared" si="30"/>
        <v/>
      </c>
      <c r="H159" s="31" t="str">
        <f t="shared" si="31"/>
        <v/>
      </c>
      <c r="I159" s="31" t="str">
        <f t="shared" si="32"/>
        <v/>
      </c>
      <c r="J159" s="31" t="str">
        <f t="shared" si="33"/>
        <v/>
      </c>
      <c r="K159" s="32" t="str">
        <f t="shared" si="34"/>
        <v/>
      </c>
      <c r="L159" s="33" t="str">
        <f t="shared" si="35"/>
        <v/>
      </c>
      <c r="M159" s="32" t="str">
        <f t="shared" si="36"/>
        <v/>
      </c>
      <c r="N159" s="32">
        <f t="shared" si="37"/>
        <v>10700406</v>
      </c>
      <c r="O159" s="34" t="str">
        <f t="shared" si="38"/>
        <v/>
      </c>
      <c r="P159" s="34" t="str">
        <f t="shared" si="39"/>
        <v/>
      </c>
      <c r="Q159" s="35" t="str">
        <f t="shared" si="40"/>
        <v/>
      </c>
      <c r="R159" s="36" t="str">
        <f t="shared" si="41"/>
        <v/>
      </c>
    </row>
    <row r="160" spans="5:18" ht="15.6">
      <c r="E160" s="30" t="str">
        <f t="shared" si="28"/>
        <v/>
      </c>
      <c r="F160" s="31" t="str">
        <f t="shared" si="29"/>
        <v/>
      </c>
      <c r="G160" s="31" t="str">
        <f t="shared" si="30"/>
        <v/>
      </c>
      <c r="H160" s="31" t="str">
        <f t="shared" si="31"/>
        <v/>
      </c>
      <c r="I160" s="31" t="str">
        <f t="shared" si="32"/>
        <v/>
      </c>
      <c r="J160" s="31" t="str">
        <f t="shared" si="33"/>
        <v/>
      </c>
      <c r="K160" s="32" t="str">
        <f t="shared" si="34"/>
        <v/>
      </c>
      <c r="L160" s="33" t="str">
        <f t="shared" si="35"/>
        <v/>
      </c>
      <c r="M160" s="32" t="str">
        <f t="shared" si="36"/>
        <v/>
      </c>
      <c r="N160" s="32">
        <f t="shared" si="37"/>
        <v>10700406</v>
      </c>
      <c r="O160" s="34" t="str">
        <f t="shared" si="38"/>
        <v/>
      </c>
      <c r="P160" s="34" t="str">
        <f t="shared" si="39"/>
        <v/>
      </c>
      <c r="Q160" s="35" t="str">
        <f t="shared" si="40"/>
        <v/>
      </c>
      <c r="R160" s="36" t="str">
        <f t="shared" si="41"/>
        <v/>
      </c>
    </row>
    <row r="161" spans="5:18" ht="15.6">
      <c r="E161" s="30" t="str">
        <f t="shared" si="28"/>
        <v/>
      </c>
      <c r="F161" s="31" t="str">
        <f t="shared" si="29"/>
        <v/>
      </c>
      <c r="G161" s="31" t="str">
        <f t="shared" si="30"/>
        <v/>
      </c>
      <c r="H161" s="31" t="str">
        <f t="shared" si="31"/>
        <v/>
      </c>
      <c r="I161" s="31" t="str">
        <f t="shared" si="32"/>
        <v/>
      </c>
      <c r="J161" s="31" t="str">
        <f t="shared" si="33"/>
        <v/>
      </c>
      <c r="K161" s="32" t="str">
        <f t="shared" si="34"/>
        <v/>
      </c>
      <c r="L161" s="33" t="str">
        <f t="shared" si="35"/>
        <v/>
      </c>
      <c r="M161" s="32" t="str">
        <f t="shared" si="36"/>
        <v/>
      </c>
      <c r="N161" s="32">
        <f t="shared" si="37"/>
        <v>10700406</v>
      </c>
      <c r="O161" s="34" t="str">
        <f t="shared" si="38"/>
        <v/>
      </c>
      <c r="P161" s="34" t="str">
        <f t="shared" si="39"/>
        <v/>
      </c>
      <c r="Q161" s="35" t="str">
        <f t="shared" si="40"/>
        <v/>
      </c>
      <c r="R161" s="36" t="str">
        <f t="shared" si="41"/>
        <v/>
      </c>
    </row>
    <row r="162" spans="5:18" ht="15.6">
      <c r="E162" s="30" t="str">
        <f t="shared" si="28"/>
        <v/>
      </c>
      <c r="F162" s="31" t="str">
        <f t="shared" si="29"/>
        <v/>
      </c>
      <c r="G162" s="31" t="str">
        <f t="shared" si="30"/>
        <v/>
      </c>
      <c r="H162" s="31" t="str">
        <f t="shared" si="31"/>
        <v/>
      </c>
      <c r="I162" s="31" t="str">
        <f t="shared" si="32"/>
        <v/>
      </c>
      <c r="J162" s="31" t="str">
        <f t="shared" si="33"/>
        <v/>
      </c>
      <c r="K162" s="32" t="str">
        <f t="shared" si="34"/>
        <v/>
      </c>
      <c r="L162" s="33" t="str">
        <f t="shared" si="35"/>
        <v/>
      </c>
      <c r="M162" s="32" t="str">
        <f t="shared" si="36"/>
        <v/>
      </c>
      <c r="N162" s="32">
        <f t="shared" si="37"/>
        <v>10700406</v>
      </c>
      <c r="O162" s="34" t="str">
        <f t="shared" si="38"/>
        <v/>
      </c>
      <c r="P162" s="34" t="str">
        <f t="shared" si="39"/>
        <v/>
      </c>
      <c r="Q162" s="35" t="str">
        <f t="shared" si="40"/>
        <v/>
      </c>
      <c r="R162" s="36" t="str">
        <f t="shared" si="41"/>
        <v/>
      </c>
    </row>
    <row r="163" spans="5:18" ht="15.6">
      <c r="E163" s="30" t="str">
        <f t="shared" si="28"/>
        <v/>
      </c>
      <c r="F163" s="31" t="str">
        <f t="shared" si="29"/>
        <v/>
      </c>
      <c r="G163" s="31" t="str">
        <f t="shared" si="30"/>
        <v/>
      </c>
      <c r="H163" s="31" t="str">
        <f t="shared" si="31"/>
        <v/>
      </c>
      <c r="I163" s="31" t="str">
        <f t="shared" si="32"/>
        <v/>
      </c>
      <c r="J163" s="31" t="str">
        <f t="shared" si="33"/>
        <v/>
      </c>
      <c r="K163" s="32" t="str">
        <f t="shared" si="34"/>
        <v/>
      </c>
      <c r="L163" s="33" t="str">
        <f t="shared" si="35"/>
        <v/>
      </c>
      <c r="M163" s="32" t="str">
        <f t="shared" si="36"/>
        <v/>
      </c>
      <c r="N163" s="32">
        <f t="shared" si="37"/>
        <v>10700406</v>
      </c>
      <c r="O163" s="34" t="str">
        <f t="shared" si="38"/>
        <v/>
      </c>
      <c r="P163" s="34" t="str">
        <f t="shared" si="39"/>
        <v/>
      </c>
      <c r="Q163" s="35" t="str">
        <f t="shared" si="40"/>
        <v/>
      </c>
      <c r="R163" s="36" t="str">
        <f t="shared" si="41"/>
        <v/>
      </c>
    </row>
    <row r="164" spans="5:18" ht="15.6">
      <c r="E164" s="30" t="str">
        <f t="shared" si="28"/>
        <v/>
      </c>
      <c r="F164" s="31" t="str">
        <f t="shared" si="29"/>
        <v/>
      </c>
      <c r="G164" s="31" t="str">
        <f t="shared" si="30"/>
        <v/>
      </c>
      <c r="H164" s="31" t="str">
        <f t="shared" si="31"/>
        <v/>
      </c>
      <c r="I164" s="31" t="str">
        <f t="shared" si="32"/>
        <v/>
      </c>
      <c r="J164" s="31" t="str">
        <f t="shared" si="33"/>
        <v/>
      </c>
      <c r="K164" s="32" t="str">
        <f t="shared" si="34"/>
        <v/>
      </c>
      <c r="L164" s="33" t="str">
        <f t="shared" si="35"/>
        <v/>
      </c>
      <c r="M164" s="32" t="str">
        <f t="shared" si="36"/>
        <v/>
      </c>
      <c r="N164" s="32">
        <f t="shared" si="37"/>
        <v>10700406</v>
      </c>
      <c r="O164" s="34" t="str">
        <f t="shared" si="38"/>
        <v/>
      </c>
      <c r="P164" s="34" t="str">
        <f t="shared" si="39"/>
        <v/>
      </c>
      <c r="Q164" s="35" t="str">
        <f t="shared" si="40"/>
        <v/>
      </c>
      <c r="R164" s="36" t="str">
        <f t="shared" si="41"/>
        <v/>
      </c>
    </row>
    <row r="165" spans="5:18" ht="15.6">
      <c r="E165" s="30" t="str">
        <f t="shared" si="28"/>
        <v/>
      </c>
      <c r="F165" s="31" t="str">
        <f t="shared" si="29"/>
        <v/>
      </c>
      <c r="G165" s="31" t="str">
        <f t="shared" si="30"/>
        <v/>
      </c>
      <c r="H165" s="31" t="str">
        <f t="shared" si="31"/>
        <v/>
      </c>
      <c r="I165" s="31" t="str">
        <f t="shared" si="32"/>
        <v/>
      </c>
      <c r="J165" s="31" t="str">
        <f t="shared" si="33"/>
        <v/>
      </c>
      <c r="K165" s="32" t="str">
        <f t="shared" si="34"/>
        <v/>
      </c>
      <c r="L165" s="33" t="str">
        <f t="shared" si="35"/>
        <v/>
      </c>
      <c r="M165" s="32" t="str">
        <f t="shared" si="36"/>
        <v/>
      </c>
      <c r="N165" s="32">
        <f t="shared" si="37"/>
        <v>10700406</v>
      </c>
      <c r="O165" s="34" t="str">
        <f t="shared" si="38"/>
        <v/>
      </c>
      <c r="P165" s="34" t="str">
        <f t="shared" si="39"/>
        <v/>
      </c>
      <c r="Q165" s="35" t="str">
        <f t="shared" si="40"/>
        <v/>
      </c>
      <c r="R165" s="36" t="str">
        <f t="shared" si="41"/>
        <v/>
      </c>
    </row>
    <row r="166" spans="5:18" ht="15.6">
      <c r="E166" s="30" t="str">
        <f t="shared" si="28"/>
        <v/>
      </c>
      <c r="F166" s="31" t="str">
        <f t="shared" si="29"/>
        <v/>
      </c>
      <c r="G166" s="31" t="str">
        <f t="shared" si="30"/>
        <v/>
      </c>
      <c r="H166" s="31" t="str">
        <f t="shared" si="31"/>
        <v/>
      </c>
      <c r="I166" s="31" t="str">
        <f t="shared" si="32"/>
        <v/>
      </c>
      <c r="J166" s="31" t="str">
        <f t="shared" si="33"/>
        <v/>
      </c>
      <c r="K166" s="32" t="str">
        <f t="shared" si="34"/>
        <v/>
      </c>
      <c r="L166" s="33" t="str">
        <f t="shared" si="35"/>
        <v/>
      </c>
      <c r="M166" s="32" t="str">
        <f t="shared" si="36"/>
        <v/>
      </c>
      <c r="N166" s="32">
        <f t="shared" si="37"/>
        <v>10700406</v>
      </c>
      <c r="O166" s="34" t="str">
        <f t="shared" si="38"/>
        <v/>
      </c>
      <c r="P166" s="34" t="str">
        <f t="shared" si="39"/>
        <v/>
      </c>
      <c r="Q166" s="35" t="str">
        <f t="shared" si="40"/>
        <v/>
      </c>
      <c r="R166" s="36" t="str">
        <f t="shared" si="41"/>
        <v/>
      </c>
    </row>
    <row r="167" spans="5:18" ht="15.6">
      <c r="E167" s="30" t="str">
        <f t="shared" si="28"/>
        <v/>
      </c>
      <c r="F167" s="31" t="str">
        <f t="shared" si="29"/>
        <v/>
      </c>
      <c r="G167" s="31" t="str">
        <f t="shared" si="30"/>
        <v/>
      </c>
      <c r="H167" s="31" t="str">
        <f t="shared" si="31"/>
        <v/>
      </c>
      <c r="I167" s="31" t="str">
        <f t="shared" si="32"/>
        <v/>
      </c>
      <c r="J167" s="31" t="str">
        <f t="shared" si="33"/>
        <v/>
      </c>
      <c r="K167" s="32" t="str">
        <f t="shared" si="34"/>
        <v/>
      </c>
      <c r="L167" s="33" t="str">
        <f t="shared" si="35"/>
        <v/>
      </c>
      <c r="M167" s="32" t="str">
        <f t="shared" si="36"/>
        <v/>
      </c>
      <c r="N167" s="32">
        <f t="shared" si="37"/>
        <v>10700406</v>
      </c>
      <c r="O167" s="34" t="str">
        <f t="shared" si="38"/>
        <v/>
      </c>
      <c r="P167" s="34" t="str">
        <f t="shared" si="39"/>
        <v/>
      </c>
      <c r="Q167" s="35" t="str">
        <f t="shared" si="40"/>
        <v/>
      </c>
      <c r="R167" s="36" t="str">
        <f t="shared" si="41"/>
        <v/>
      </c>
    </row>
    <row r="168" spans="5:18" ht="15.6">
      <c r="E168" s="30" t="str">
        <f t="shared" si="28"/>
        <v/>
      </c>
      <c r="F168" s="31" t="str">
        <f t="shared" si="29"/>
        <v/>
      </c>
      <c r="G168" s="31" t="str">
        <f t="shared" si="30"/>
        <v/>
      </c>
      <c r="H168" s="31" t="str">
        <f t="shared" si="31"/>
        <v/>
      </c>
      <c r="I168" s="31" t="str">
        <f t="shared" si="32"/>
        <v/>
      </c>
      <c r="J168" s="31" t="str">
        <f t="shared" si="33"/>
        <v/>
      </c>
      <c r="K168" s="32" t="str">
        <f t="shared" si="34"/>
        <v/>
      </c>
      <c r="L168" s="33" t="str">
        <f t="shared" si="35"/>
        <v/>
      </c>
      <c r="M168" s="32" t="str">
        <f t="shared" si="36"/>
        <v/>
      </c>
      <c r="N168" s="32">
        <f t="shared" si="37"/>
        <v>10700406</v>
      </c>
      <c r="O168" s="34" t="str">
        <f t="shared" si="38"/>
        <v/>
      </c>
      <c r="P168" s="34" t="str">
        <f t="shared" si="39"/>
        <v/>
      </c>
      <c r="Q168" s="35" t="str">
        <f t="shared" si="40"/>
        <v/>
      </c>
      <c r="R168" s="36" t="str">
        <f t="shared" si="41"/>
        <v/>
      </c>
    </row>
    <row r="169" spans="5:18" ht="15.6">
      <c r="E169" s="30" t="str">
        <f t="shared" si="28"/>
        <v/>
      </c>
      <c r="F169" s="31" t="str">
        <f t="shared" si="29"/>
        <v/>
      </c>
      <c r="G169" s="31" t="str">
        <f t="shared" si="30"/>
        <v/>
      </c>
      <c r="H169" s="31" t="str">
        <f t="shared" si="31"/>
        <v/>
      </c>
      <c r="I169" s="31" t="str">
        <f t="shared" si="32"/>
        <v/>
      </c>
      <c r="J169" s="31" t="str">
        <f t="shared" si="33"/>
        <v/>
      </c>
      <c r="K169" s="32" t="str">
        <f t="shared" si="34"/>
        <v/>
      </c>
      <c r="L169" s="33" t="str">
        <f t="shared" si="35"/>
        <v/>
      </c>
      <c r="M169" s="32" t="str">
        <f t="shared" si="36"/>
        <v/>
      </c>
      <c r="N169" s="32">
        <f t="shared" si="37"/>
        <v>10700406</v>
      </c>
      <c r="O169" s="34" t="str">
        <f t="shared" si="38"/>
        <v/>
      </c>
      <c r="P169" s="34" t="str">
        <f t="shared" si="39"/>
        <v/>
      </c>
      <c r="Q169" s="35" t="str">
        <f t="shared" si="40"/>
        <v/>
      </c>
      <c r="R169" s="36" t="str">
        <f t="shared" si="41"/>
        <v/>
      </c>
    </row>
    <row r="170" spans="5:18" ht="15.6">
      <c r="E170" s="30" t="str">
        <f t="shared" si="28"/>
        <v/>
      </c>
      <c r="F170" s="31" t="str">
        <f t="shared" si="29"/>
        <v/>
      </c>
      <c r="G170" s="31" t="str">
        <f t="shared" si="30"/>
        <v/>
      </c>
      <c r="H170" s="31" t="str">
        <f t="shared" si="31"/>
        <v/>
      </c>
      <c r="I170" s="31" t="str">
        <f t="shared" si="32"/>
        <v/>
      </c>
      <c r="J170" s="31" t="str">
        <f t="shared" si="33"/>
        <v/>
      </c>
      <c r="K170" s="32" t="str">
        <f t="shared" si="34"/>
        <v/>
      </c>
      <c r="L170" s="33" t="str">
        <f t="shared" si="35"/>
        <v/>
      </c>
      <c r="M170" s="32" t="str">
        <f t="shared" si="36"/>
        <v/>
      </c>
      <c r="N170" s="32">
        <f t="shared" si="37"/>
        <v>10700406</v>
      </c>
      <c r="O170" s="34" t="str">
        <f t="shared" si="38"/>
        <v/>
      </c>
      <c r="P170" s="34" t="str">
        <f t="shared" si="39"/>
        <v/>
      </c>
      <c r="Q170" s="35" t="str">
        <f t="shared" si="40"/>
        <v/>
      </c>
      <c r="R170" s="36" t="str">
        <f t="shared" si="41"/>
        <v/>
      </c>
    </row>
    <row r="171" spans="5:18" ht="15.6">
      <c r="E171" s="30" t="str">
        <f t="shared" si="28"/>
        <v/>
      </c>
      <c r="F171" s="31" t="str">
        <f t="shared" si="29"/>
        <v/>
      </c>
      <c r="G171" s="31" t="str">
        <f t="shared" si="30"/>
        <v/>
      </c>
      <c r="H171" s="31" t="str">
        <f t="shared" si="31"/>
        <v/>
      </c>
      <c r="I171" s="31" t="str">
        <f t="shared" si="32"/>
        <v/>
      </c>
      <c r="J171" s="31" t="str">
        <f t="shared" si="33"/>
        <v/>
      </c>
      <c r="K171" s="32" t="str">
        <f t="shared" si="34"/>
        <v/>
      </c>
      <c r="L171" s="33" t="str">
        <f t="shared" si="35"/>
        <v/>
      </c>
      <c r="M171" s="32" t="str">
        <f t="shared" si="36"/>
        <v/>
      </c>
      <c r="N171" s="32">
        <f t="shared" si="37"/>
        <v>10700406</v>
      </c>
      <c r="O171" s="34" t="str">
        <f t="shared" si="38"/>
        <v/>
      </c>
      <c r="P171" s="34" t="str">
        <f t="shared" si="39"/>
        <v/>
      </c>
      <c r="Q171" s="35" t="str">
        <f t="shared" si="40"/>
        <v/>
      </c>
      <c r="R171" s="36" t="str">
        <f t="shared" si="41"/>
        <v/>
      </c>
    </row>
    <row r="172" spans="5:18" ht="15.6">
      <c r="E172" s="30" t="str">
        <f t="shared" si="28"/>
        <v/>
      </c>
      <c r="F172" s="31" t="str">
        <f t="shared" si="29"/>
        <v/>
      </c>
      <c r="G172" s="31" t="str">
        <f t="shared" si="30"/>
        <v/>
      </c>
      <c r="H172" s="31" t="str">
        <f t="shared" si="31"/>
        <v/>
      </c>
      <c r="I172" s="31" t="str">
        <f t="shared" si="32"/>
        <v/>
      </c>
      <c r="J172" s="31" t="str">
        <f t="shared" si="33"/>
        <v/>
      </c>
      <c r="K172" s="32" t="str">
        <f t="shared" si="34"/>
        <v/>
      </c>
      <c r="L172" s="33" t="str">
        <f t="shared" si="35"/>
        <v/>
      </c>
      <c r="M172" s="32" t="str">
        <f t="shared" si="36"/>
        <v/>
      </c>
      <c r="N172" s="32">
        <f t="shared" si="37"/>
        <v>10700406</v>
      </c>
      <c r="O172" s="34" t="str">
        <f t="shared" si="38"/>
        <v/>
      </c>
      <c r="P172" s="34" t="str">
        <f t="shared" si="39"/>
        <v/>
      </c>
      <c r="Q172" s="35" t="str">
        <f t="shared" si="40"/>
        <v/>
      </c>
      <c r="R172" s="36" t="str">
        <f t="shared" si="41"/>
        <v/>
      </c>
    </row>
    <row r="173" spans="5:18" ht="15.6">
      <c r="E173" s="30" t="str">
        <f t="shared" si="28"/>
        <v/>
      </c>
      <c r="F173" s="31" t="str">
        <f t="shared" si="29"/>
        <v/>
      </c>
      <c r="G173" s="31" t="str">
        <f t="shared" si="30"/>
        <v/>
      </c>
      <c r="H173" s="31" t="str">
        <f t="shared" si="31"/>
        <v/>
      </c>
      <c r="I173" s="31" t="str">
        <f t="shared" si="32"/>
        <v/>
      </c>
      <c r="J173" s="31" t="str">
        <f t="shared" si="33"/>
        <v/>
      </c>
      <c r="K173" s="32" t="str">
        <f t="shared" si="34"/>
        <v/>
      </c>
      <c r="L173" s="33" t="str">
        <f t="shared" si="35"/>
        <v/>
      </c>
      <c r="M173" s="32" t="str">
        <f t="shared" si="36"/>
        <v/>
      </c>
      <c r="N173" s="32">
        <f t="shared" si="37"/>
        <v>10700406</v>
      </c>
      <c r="O173" s="34" t="str">
        <f t="shared" si="38"/>
        <v/>
      </c>
      <c r="P173" s="34" t="str">
        <f t="shared" si="39"/>
        <v/>
      </c>
      <c r="Q173" s="35" t="str">
        <f t="shared" si="40"/>
        <v/>
      </c>
      <c r="R173" s="36" t="str">
        <f t="shared" si="41"/>
        <v/>
      </c>
    </row>
    <row r="174" spans="5:18" ht="15.6">
      <c r="E174" s="30" t="str">
        <f t="shared" si="28"/>
        <v/>
      </c>
      <c r="F174" s="31" t="str">
        <f t="shared" si="29"/>
        <v/>
      </c>
      <c r="G174" s="31" t="str">
        <f t="shared" si="30"/>
        <v/>
      </c>
      <c r="H174" s="31" t="str">
        <f t="shared" si="31"/>
        <v/>
      </c>
      <c r="I174" s="31" t="str">
        <f t="shared" si="32"/>
        <v/>
      </c>
      <c r="J174" s="31" t="str">
        <f t="shared" si="33"/>
        <v/>
      </c>
      <c r="K174" s="32" t="str">
        <f t="shared" si="34"/>
        <v/>
      </c>
      <c r="L174" s="33" t="str">
        <f t="shared" si="35"/>
        <v/>
      </c>
      <c r="M174" s="32" t="str">
        <f t="shared" si="36"/>
        <v/>
      </c>
      <c r="N174" s="32">
        <f t="shared" si="37"/>
        <v>10700406</v>
      </c>
      <c r="O174" s="34" t="str">
        <f t="shared" si="38"/>
        <v/>
      </c>
      <c r="P174" s="34" t="str">
        <f t="shared" si="39"/>
        <v/>
      </c>
      <c r="Q174" s="35" t="str">
        <f t="shared" si="40"/>
        <v/>
      </c>
      <c r="R174" s="36" t="str">
        <f t="shared" si="41"/>
        <v/>
      </c>
    </row>
    <row r="175" spans="5:18" ht="15.6">
      <c r="E175" s="30" t="str">
        <f t="shared" si="28"/>
        <v/>
      </c>
      <c r="F175" s="31" t="str">
        <f t="shared" si="29"/>
        <v/>
      </c>
      <c r="G175" s="31" t="str">
        <f t="shared" si="30"/>
        <v/>
      </c>
      <c r="H175" s="31" t="str">
        <f t="shared" si="31"/>
        <v/>
      </c>
      <c r="I175" s="31" t="str">
        <f t="shared" si="32"/>
        <v/>
      </c>
      <c r="J175" s="31" t="str">
        <f t="shared" si="33"/>
        <v/>
      </c>
      <c r="K175" s="32" t="str">
        <f t="shared" si="34"/>
        <v/>
      </c>
      <c r="L175" s="33" t="str">
        <f t="shared" si="35"/>
        <v/>
      </c>
      <c r="M175" s="32" t="str">
        <f t="shared" si="36"/>
        <v/>
      </c>
      <c r="N175" s="32">
        <f t="shared" si="37"/>
        <v>10700406</v>
      </c>
      <c r="O175" s="34" t="str">
        <f t="shared" si="38"/>
        <v/>
      </c>
      <c r="P175" s="34" t="str">
        <f t="shared" si="39"/>
        <v/>
      </c>
      <c r="Q175" s="35" t="str">
        <f t="shared" si="40"/>
        <v/>
      </c>
      <c r="R175" s="36" t="str">
        <f t="shared" si="41"/>
        <v/>
      </c>
    </row>
    <row r="176" spans="5:18" ht="15.6">
      <c r="E176" s="30" t="str">
        <f t="shared" si="28"/>
        <v/>
      </c>
      <c r="F176" s="31" t="str">
        <f t="shared" si="29"/>
        <v/>
      </c>
      <c r="G176" s="31" t="str">
        <f t="shared" si="30"/>
        <v/>
      </c>
      <c r="H176" s="31" t="str">
        <f t="shared" si="31"/>
        <v/>
      </c>
      <c r="I176" s="31" t="str">
        <f t="shared" si="32"/>
        <v/>
      </c>
      <c r="J176" s="31" t="str">
        <f t="shared" si="33"/>
        <v/>
      </c>
      <c r="K176" s="32" t="str">
        <f t="shared" si="34"/>
        <v/>
      </c>
      <c r="L176" s="33" t="str">
        <f t="shared" si="35"/>
        <v/>
      </c>
      <c r="M176" s="32" t="str">
        <f t="shared" si="36"/>
        <v/>
      </c>
      <c r="N176" s="32">
        <f t="shared" si="37"/>
        <v>10700406</v>
      </c>
      <c r="O176" s="34" t="str">
        <f t="shared" si="38"/>
        <v/>
      </c>
      <c r="P176" s="34" t="str">
        <f t="shared" si="39"/>
        <v/>
      </c>
      <c r="Q176" s="35" t="str">
        <f t="shared" si="40"/>
        <v/>
      </c>
      <c r="R176" s="36" t="str">
        <f t="shared" si="41"/>
        <v/>
      </c>
    </row>
    <row r="177" spans="5:18" ht="15.6">
      <c r="E177" s="30" t="str">
        <f t="shared" si="28"/>
        <v/>
      </c>
      <c r="F177" s="31" t="str">
        <f t="shared" si="29"/>
        <v/>
      </c>
      <c r="G177" s="31" t="str">
        <f t="shared" si="30"/>
        <v/>
      </c>
      <c r="H177" s="31" t="str">
        <f t="shared" si="31"/>
        <v/>
      </c>
      <c r="I177" s="31" t="str">
        <f t="shared" si="32"/>
        <v/>
      </c>
      <c r="J177" s="31" t="str">
        <f t="shared" si="33"/>
        <v/>
      </c>
      <c r="K177" s="32" t="str">
        <f t="shared" si="34"/>
        <v/>
      </c>
      <c r="L177" s="33" t="str">
        <f t="shared" si="35"/>
        <v/>
      </c>
      <c r="M177" s="32" t="str">
        <f t="shared" si="36"/>
        <v/>
      </c>
      <c r="N177" s="32">
        <f t="shared" si="37"/>
        <v>10700406</v>
      </c>
      <c r="O177" s="34" t="str">
        <f t="shared" si="38"/>
        <v/>
      </c>
      <c r="P177" s="34" t="str">
        <f t="shared" si="39"/>
        <v/>
      </c>
      <c r="Q177" s="35" t="str">
        <f t="shared" si="40"/>
        <v/>
      </c>
      <c r="R177" s="36" t="str">
        <f t="shared" si="41"/>
        <v/>
      </c>
    </row>
    <row r="178" spans="5:18" ht="15.6">
      <c r="E178" s="30" t="str">
        <f t="shared" si="28"/>
        <v/>
      </c>
      <c r="F178" s="31" t="str">
        <f t="shared" si="29"/>
        <v/>
      </c>
      <c r="G178" s="31" t="str">
        <f t="shared" si="30"/>
        <v/>
      </c>
      <c r="H178" s="31" t="str">
        <f t="shared" si="31"/>
        <v/>
      </c>
      <c r="I178" s="31" t="str">
        <f t="shared" si="32"/>
        <v/>
      </c>
      <c r="J178" s="31" t="str">
        <f t="shared" si="33"/>
        <v/>
      </c>
      <c r="K178" s="32" t="str">
        <f t="shared" si="34"/>
        <v/>
      </c>
      <c r="L178" s="33" t="str">
        <f t="shared" si="35"/>
        <v/>
      </c>
      <c r="M178" s="32" t="str">
        <f t="shared" si="36"/>
        <v/>
      </c>
      <c r="N178" s="32">
        <f t="shared" si="37"/>
        <v>10700406</v>
      </c>
      <c r="O178" s="34" t="str">
        <f t="shared" si="38"/>
        <v/>
      </c>
      <c r="P178" s="34" t="str">
        <f t="shared" si="39"/>
        <v/>
      </c>
      <c r="Q178" s="35" t="str">
        <f t="shared" si="40"/>
        <v/>
      </c>
      <c r="R178" s="36" t="str">
        <f t="shared" si="41"/>
        <v/>
      </c>
    </row>
    <row r="179" spans="5:18" ht="15.6">
      <c r="E179" s="30" t="str">
        <f t="shared" si="28"/>
        <v/>
      </c>
      <c r="F179" s="31" t="str">
        <f t="shared" si="29"/>
        <v/>
      </c>
      <c r="G179" s="31" t="str">
        <f t="shared" si="30"/>
        <v/>
      </c>
      <c r="H179" s="31" t="str">
        <f t="shared" si="31"/>
        <v/>
      </c>
      <c r="I179" s="31" t="str">
        <f t="shared" si="32"/>
        <v/>
      </c>
      <c r="J179" s="31" t="str">
        <f t="shared" si="33"/>
        <v/>
      </c>
      <c r="K179" s="32" t="str">
        <f t="shared" si="34"/>
        <v/>
      </c>
      <c r="L179" s="33" t="str">
        <f t="shared" si="35"/>
        <v/>
      </c>
      <c r="M179" s="32" t="str">
        <f t="shared" si="36"/>
        <v/>
      </c>
      <c r="N179" s="32">
        <f t="shared" si="37"/>
        <v>10700406</v>
      </c>
      <c r="O179" s="34" t="str">
        <f t="shared" si="38"/>
        <v/>
      </c>
      <c r="P179" s="34" t="str">
        <f t="shared" si="39"/>
        <v/>
      </c>
      <c r="Q179" s="35" t="str">
        <f t="shared" si="40"/>
        <v/>
      </c>
      <c r="R179" s="36" t="str">
        <f t="shared" si="41"/>
        <v/>
      </c>
    </row>
    <row r="180" spans="5:18" ht="15.6">
      <c r="E180" s="30" t="str">
        <f t="shared" si="28"/>
        <v/>
      </c>
      <c r="F180" s="31" t="str">
        <f t="shared" si="29"/>
        <v/>
      </c>
      <c r="G180" s="31" t="str">
        <f t="shared" si="30"/>
        <v/>
      </c>
      <c r="H180" s="31" t="str">
        <f t="shared" si="31"/>
        <v/>
      </c>
      <c r="I180" s="31" t="str">
        <f t="shared" si="32"/>
        <v/>
      </c>
      <c r="J180" s="31" t="str">
        <f t="shared" si="33"/>
        <v/>
      </c>
      <c r="K180" s="32" t="str">
        <f t="shared" si="34"/>
        <v/>
      </c>
      <c r="L180" s="33" t="str">
        <f t="shared" si="35"/>
        <v/>
      </c>
      <c r="M180" s="32" t="str">
        <f t="shared" si="36"/>
        <v/>
      </c>
      <c r="N180" s="32">
        <f t="shared" si="37"/>
        <v>10700406</v>
      </c>
      <c r="O180" s="34" t="str">
        <f t="shared" si="38"/>
        <v/>
      </c>
      <c r="P180" s="34" t="str">
        <f t="shared" si="39"/>
        <v/>
      </c>
      <c r="Q180" s="35" t="str">
        <f t="shared" si="40"/>
        <v/>
      </c>
      <c r="R180" s="36" t="str">
        <f t="shared" si="41"/>
        <v/>
      </c>
    </row>
    <row r="181" spans="5:18" ht="15.6">
      <c r="E181" s="30" t="str">
        <f t="shared" si="28"/>
        <v/>
      </c>
      <c r="F181" s="31" t="str">
        <f t="shared" si="29"/>
        <v/>
      </c>
      <c r="G181" s="31" t="str">
        <f t="shared" si="30"/>
        <v/>
      </c>
      <c r="H181" s="31" t="str">
        <f t="shared" si="31"/>
        <v/>
      </c>
      <c r="I181" s="31" t="str">
        <f t="shared" si="32"/>
        <v/>
      </c>
      <c r="J181" s="31" t="str">
        <f t="shared" si="33"/>
        <v/>
      </c>
      <c r="K181" s="32" t="str">
        <f t="shared" si="34"/>
        <v/>
      </c>
      <c r="L181" s="33" t="str">
        <f t="shared" si="35"/>
        <v/>
      </c>
      <c r="M181" s="32" t="str">
        <f t="shared" si="36"/>
        <v/>
      </c>
      <c r="N181" s="32">
        <f t="shared" si="37"/>
        <v>10700406</v>
      </c>
      <c r="O181" s="34" t="str">
        <f t="shared" si="38"/>
        <v/>
      </c>
      <c r="P181" s="34" t="str">
        <f t="shared" si="39"/>
        <v/>
      </c>
      <c r="Q181" s="35" t="str">
        <f t="shared" si="40"/>
        <v/>
      </c>
      <c r="R181" s="36" t="str">
        <f t="shared" si="41"/>
        <v/>
      </c>
    </row>
    <row r="182" spans="5:18" ht="15.6">
      <c r="E182" s="30" t="str">
        <f t="shared" si="28"/>
        <v/>
      </c>
      <c r="F182" s="31" t="str">
        <f t="shared" si="29"/>
        <v/>
      </c>
      <c r="G182" s="31" t="str">
        <f t="shared" si="30"/>
        <v/>
      </c>
      <c r="H182" s="31" t="str">
        <f t="shared" si="31"/>
        <v/>
      </c>
      <c r="I182" s="31" t="str">
        <f t="shared" si="32"/>
        <v/>
      </c>
      <c r="J182" s="31" t="str">
        <f t="shared" si="33"/>
        <v/>
      </c>
      <c r="K182" s="32" t="str">
        <f t="shared" si="34"/>
        <v/>
      </c>
      <c r="L182" s="33" t="str">
        <f t="shared" si="35"/>
        <v/>
      </c>
      <c r="M182" s="32" t="str">
        <f t="shared" si="36"/>
        <v/>
      </c>
      <c r="N182" s="32">
        <f t="shared" si="37"/>
        <v>10700406</v>
      </c>
      <c r="O182" s="34" t="str">
        <f t="shared" si="38"/>
        <v/>
      </c>
      <c r="P182" s="34" t="str">
        <f t="shared" si="39"/>
        <v/>
      </c>
      <c r="Q182" s="35" t="str">
        <f t="shared" si="40"/>
        <v/>
      </c>
      <c r="R182" s="36" t="str">
        <f t="shared" si="41"/>
        <v/>
      </c>
    </row>
    <row r="183" spans="5:18" ht="15.6">
      <c r="E183" s="30" t="str">
        <f t="shared" si="28"/>
        <v/>
      </c>
      <c r="F183" s="31" t="str">
        <f t="shared" si="29"/>
        <v/>
      </c>
      <c r="G183" s="31" t="str">
        <f t="shared" si="30"/>
        <v/>
      </c>
      <c r="H183" s="31" t="str">
        <f t="shared" si="31"/>
        <v/>
      </c>
      <c r="I183" s="31" t="str">
        <f t="shared" si="32"/>
        <v/>
      </c>
      <c r="J183" s="31" t="str">
        <f t="shared" si="33"/>
        <v/>
      </c>
      <c r="K183" s="32" t="str">
        <f t="shared" si="34"/>
        <v/>
      </c>
      <c r="L183" s="33" t="str">
        <f t="shared" si="35"/>
        <v/>
      </c>
      <c r="M183" s="32" t="str">
        <f t="shared" si="36"/>
        <v/>
      </c>
      <c r="N183" s="32">
        <f t="shared" si="37"/>
        <v>10700406</v>
      </c>
      <c r="O183" s="34" t="str">
        <f t="shared" si="38"/>
        <v/>
      </c>
      <c r="P183" s="34" t="str">
        <f t="shared" si="39"/>
        <v/>
      </c>
      <c r="Q183" s="35" t="str">
        <f t="shared" si="40"/>
        <v/>
      </c>
      <c r="R183" s="36" t="str">
        <f t="shared" si="41"/>
        <v/>
      </c>
    </row>
    <row r="184" spans="5:18" ht="15.6">
      <c r="E184" s="30" t="str">
        <f t="shared" si="28"/>
        <v/>
      </c>
      <c r="F184" s="31" t="str">
        <f t="shared" si="29"/>
        <v/>
      </c>
      <c r="G184" s="31" t="str">
        <f t="shared" si="30"/>
        <v/>
      </c>
      <c r="H184" s="31" t="str">
        <f t="shared" si="31"/>
        <v/>
      </c>
      <c r="I184" s="31" t="str">
        <f t="shared" si="32"/>
        <v/>
      </c>
      <c r="J184" s="31" t="str">
        <f t="shared" si="33"/>
        <v/>
      </c>
      <c r="K184" s="32" t="str">
        <f t="shared" si="34"/>
        <v/>
      </c>
      <c r="L184" s="33" t="str">
        <f t="shared" si="35"/>
        <v/>
      </c>
      <c r="M184" s="32" t="str">
        <f t="shared" si="36"/>
        <v/>
      </c>
      <c r="N184" s="32">
        <f t="shared" si="37"/>
        <v>10700406</v>
      </c>
      <c r="O184" s="34" t="str">
        <f t="shared" si="38"/>
        <v/>
      </c>
      <c r="P184" s="34" t="str">
        <f t="shared" si="39"/>
        <v/>
      </c>
      <c r="Q184" s="35" t="str">
        <f t="shared" si="40"/>
        <v/>
      </c>
      <c r="R184" s="36" t="str">
        <f t="shared" si="41"/>
        <v/>
      </c>
    </row>
    <row r="185" spans="5:18" ht="15.6">
      <c r="E185" s="30" t="str">
        <f t="shared" si="28"/>
        <v/>
      </c>
      <c r="F185" s="31" t="str">
        <f t="shared" si="29"/>
        <v/>
      </c>
      <c r="G185" s="31" t="str">
        <f t="shared" si="30"/>
        <v/>
      </c>
      <c r="H185" s="31" t="str">
        <f t="shared" si="31"/>
        <v/>
      </c>
      <c r="I185" s="31" t="str">
        <f t="shared" si="32"/>
        <v/>
      </c>
      <c r="J185" s="31" t="str">
        <f t="shared" si="33"/>
        <v/>
      </c>
      <c r="K185" s="32" t="str">
        <f t="shared" si="34"/>
        <v/>
      </c>
      <c r="L185" s="33" t="str">
        <f t="shared" si="35"/>
        <v/>
      </c>
      <c r="M185" s="32" t="str">
        <f t="shared" si="36"/>
        <v/>
      </c>
      <c r="N185" s="32">
        <f t="shared" si="37"/>
        <v>10700406</v>
      </c>
      <c r="O185" s="34" t="str">
        <f t="shared" si="38"/>
        <v/>
      </c>
      <c r="P185" s="34" t="str">
        <f t="shared" si="39"/>
        <v/>
      </c>
      <c r="Q185" s="35" t="str">
        <f t="shared" si="40"/>
        <v/>
      </c>
      <c r="R185" s="36" t="str">
        <f t="shared" si="41"/>
        <v/>
      </c>
    </row>
    <row r="186" spans="5:18" ht="15.6">
      <c r="E186" s="30" t="str">
        <f t="shared" si="28"/>
        <v/>
      </c>
      <c r="F186" s="31" t="str">
        <f t="shared" si="29"/>
        <v/>
      </c>
      <c r="G186" s="31" t="str">
        <f t="shared" si="30"/>
        <v/>
      </c>
      <c r="H186" s="31" t="str">
        <f t="shared" si="31"/>
        <v/>
      </c>
      <c r="I186" s="31" t="str">
        <f t="shared" si="32"/>
        <v/>
      </c>
      <c r="J186" s="31" t="str">
        <f t="shared" si="33"/>
        <v/>
      </c>
      <c r="K186" s="32" t="str">
        <f t="shared" si="34"/>
        <v/>
      </c>
      <c r="L186" s="33" t="str">
        <f t="shared" si="35"/>
        <v/>
      </c>
      <c r="M186" s="32" t="str">
        <f t="shared" si="36"/>
        <v/>
      </c>
      <c r="N186" s="32">
        <f t="shared" si="37"/>
        <v>10700406</v>
      </c>
      <c r="O186" s="34" t="str">
        <f t="shared" si="38"/>
        <v/>
      </c>
      <c r="P186" s="34" t="str">
        <f t="shared" si="39"/>
        <v/>
      </c>
      <c r="Q186" s="35" t="str">
        <f t="shared" si="40"/>
        <v/>
      </c>
      <c r="R186" s="36" t="str">
        <f t="shared" si="41"/>
        <v/>
      </c>
    </row>
    <row r="187" spans="5:18" ht="15.6">
      <c r="E187" s="30" t="str">
        <f t="shared" si="28"/>
        <v/>
      </c>
      <c r="F187" s="31" t="str">
        <f t="shared" si="29"/>
        <v/>
      </c>
      <c r="G187" s="31" t="str">
        <f t="shared" si="30"/>
        <v/>
      </c>
      <c r="H187" s="31" t="str">
        <f t="shared" si="31"/>
        <v/>
      </c>
      <c r="I187" s="31" t="str">
        <f t="shared" si="32"/>
        <v/>
      </c>
      <c r="J187" s="31" t="str">
        <f t="shared" si="33"/>
        <v/>
      </c>
      <c r="K187" s="32" t="str">
        <f t="shared" si="34"/>
        <v/>
      </c>
      <c r="L187" s="33" t="str">
        <f t="shared" si="35"/>
        <v/>
      </c>
      <c r="M187" s="32" t="str">
        <f t="shared" si="36"/>
        <v/>
      </c>
      <c r="N187" s="32">
        <f t="shared" si="37"/>
        <v>10700406</v>
      </c>
      <c r="O187" s="34" t="str">
        <f t="shared" si="38"/>
        <v/>
      </c>
      <c r="P187" s="34" t="str">
        <f t="shared" si="39"/>
        <v/>
      </c>
      <c r="Q187" s="35" t="str">
        <f t="shared" si="40"/>
        <v/>
      </c>
      <c r="R187" s="36" t="str">
        <f t="shared" si="41"/>
        <v/>
      </c>
    </row>
    <row r="188" spans="5:18" ht="15.6">
      <c r="E188" s="30" t="str">
        <f t="shared" si="28"/>
        <v/>
      </c>
      <c r="F188" s="31" t="str">
        <f t="shared" si="29"/>
        <v/>
      </c>
      <c r="G188" s="31" t="str">
        <f t="shared" si="30"/>
        <v/>
      </c>
      <c r="H188" s="31" t="str">
        <f t="shared" si="31"/>
        <v/>
      </c>
      <c r="I188" s="31" t="str">
        <f t="shared" si="32"/>
        <v/>
      </c>
      <c r="J188" s="31" t="str">
        <f t="shared" si="33"/>
        <v/>
      </c>
      <c r="K188" s="32" t="str">
        <f t="shared" si="34"/>
        <v/>
      </c>
      <c r="L188" s="33" t="str">
        <f t="shared" si="35"/>
        <v/>
      </c>
      <c r="M188" s="32" t="str">
        <f t="shared" si="36"/>
        <v/>
      </c>
      <c r="N188" s="32">
        <f t="shared" si="37"/>
        <v>10700406</v>
      </c>
      <c r="O188" s="34" t="str">
        <f t="shared" si="38"/>
        <v/>
      </c>
      <c r="P188" s="34" t="str">
        <f t="shared" si="39"/>
        <v/>
      </c>
      <c r="Q188" s="35" t="str">
        <f t="shared" si="40"/>
        <v/>
      </c>
      <c r="R188" s="36" t="str">
        <f t="shared" si="41"/>
        <v/>
      </c>
    </row>
    <row r="189" spans="5:18" ht="15.6">
      <c r="E189" s="30" t="str">
        <f t="shared" si="28"/>
        <v/>
      </c>
      <c r="F189" s="31" t="str">
        <f t="shared" si="29"/>
        <v/>
      </c>
      <c r="G189" s="31" t="str">
        <f t="shared" si="30"/>
        <v/>
      </c>
      <c r="H189" s="31" t="str">
        <f t="shared" si="31"/>
        <v/>
      </c>
      <c r="I189" s="31" t="str">
        <f t="shared" si="32"/>
        <v/>
      </c>
      <c r="J189" s="31" t="str">
        <f t="shared" si="33"/>
        <v/>
      </c>
      <c r="K189" s="32" t="str">
        <f t="shared" si="34"/>
        <v/>
      </c>
      <c r="L189" s="33" t="str">
        <f t="shared" si="35"/>
        <v/>
      </c>
      <c r="M189" s="32" t="str">
        <f t="shared" si="36"/>
        <v/>
      </c>
      <c r="N189" s="32">
        <f t="shared" si="37"/>
        <v>10700406</v>
      </c>
      <c r="O189" s="34" t="str">
        <f t="shared" si="38"/>
        <v/>
      </c>
      <c r="P189" s="34" t="str">
        <f t="shared" si="39"/>
        <v/>
      </c>
      <c r="Q189" s="35" t="str">
        <f t="shared" si="40"/>
        <v/>
      </c>
      <c r="R189" s="36" t="str">
        <f t="shared" si="41"/>
        <v/>
      </c>
    </row>
    <row r="190" spans="5:18" ht="15.6">
      <c r="E190" s="30" t="str">
        <f t="shared" si="28"/>
        <v/>
      </c>
      <c r="F190" s="31" t="str">
        <f t="shared" si="29"/>
        <v/>
      </c>
      <c r="G190" s="31" t="str">
        <f t="shared" si="30"/>
        <v/>
      </c>
      <c r="H190" s="31" t="str">
        <f t="shared" si="31"/>
        <v/>
      </c>
      <c r="I190" s="31" t="str">
        <f t="shared" si="32"/>
        <v/>
      </c>
      <c r="J190" s="31" t="str">
        <f t="shared" si="33"/>
        <v/>
      </c>
      <c r="K190" s="32" t="str">
        <f t="shared" si="34"/>
        <v/>
      </c>
      <c r="L190" s="33" t="str">
        <f t="shared" si="35"/>
        <v/>
      </c>
      <c r="M190" s="32" t="str">
        <f t="shared" si="36"/>
        <v/>
      </c>
      <c r="N190" s="32">
        <f t="shared" si="37"/>
        <v>10700406</v>
      </c>
      <c r="O190" s="34" t="str">
        <f t="shared" si="38"/>
        <v/>
      </c>
      <c r="P190" s="34" t="str">
        <f t="shared" si="39"/>
        <v/>
      </c>
      <c r="Q190" s="35" t="str">
        <f t="shared" si="40"/>
        <v/>
      </c>
      <c r="R190" s="36" t="str">
        <f t="shared" si="41"/>
        <v/>
      </c>
    </row>
    <row r="191" spans="5:18" ht="15.6">
      <c r="E191" s="30" t="str">
        <f t="shared" si="28"/>
        <v/>
      </c>
      <c r="F191" s="31" t="str">
        <f t="shared" si="29"/>
        <v/>
      </c>
      <c r="G191" s="31" t="str">
        <f t="shared" si="30"/>
        <v/>
      </c>
      <c r="H191" s="31" t="str">
        <f t="shared" si="31"/>
        <v/>
      </c>
      <c r="I191" s="31" t="str">
        <f t="shared" si="32"/>
        <v/>
      </c>
      <c r="J191" s="31" t="str">
        <f t="shared" si="33"/>
        <v/>
      </c>
      <c r="K191" s="32" t="str">
        <f t="shared" si="34"/>
        <v/>
      </c>
      <c r="L191" s="33" t="str">
        <f t="shared" si="35"/>
        <v/>
      </c>
      <c r="M191" s="32" t="str">
        <f t="shared" si="36"/>
        <v/>
      </c>
      <c r="N191" s="32">
        <f t="shared" si="37"/>
        <v>10700406</v>
      </c>
      <c r="O191" s="34" t="str">
        <f t="shared" si="38"/>
        <v/>
      </c>
      <c r="P191" s="34" t="str">
        <f t="shared" si="39"/>
        <v/>
      </c>
      <c r="Q191" s="35" t="str">
        <f t="shared" si="40"/>
        <v/>
      </c>
      <c r="R191" s="36" t="str">
        <f t="shared" si="41"/>
        <v/>
      </c>
    </row>
    <row r="192" spans="5:18" ht="15.6">
      <c r="E192" s="30" t="str">
        <f t="shared" si="28"/>
        <v/>
      </c>
      <c r="F192" s="31" t="str">
        <f t="shared" si="29"/>
        <v/>
      </c>
      <c r="G192" s="31" t="str">
        <f t="shared" si="30"/>
        <v/>
      </c>
      <c r="H192" s="31" t="str">
        <f t="shared" si="31"/>
        <v/>
      </c>
      <c r="I192" s="31" t="str">
        <f t="shared" si="32"/>
        <v/>
      </c>
      <c r="J192" s="31" t="str">
        <f t="shared" si="33"/>
        <v/>
      </c>
      <c r="K192" s="32" t="str">
        <f t="shared" si="34"/>
        <v/>
      </c>
      <c r="L192" s="33" t="str">
        <f t="shared" si="35"/>
        <v/>
      </c>
      <c r="M192" s="32" t="str">
        <f t="shared" si="36"/>
        <v/>
      </c>
      <c r="N192" s="32">
        <f t="shared" si="37"/>
        <v>10700406</v>
      </c>
      <c r="O192" s="34" t="str">
        <f t="shared" si="38"/>
        <v/>
      </c>
      <c r="P192" s="34" t="str">
        <f t="shared" si="39"/>
        <v/>
      </c>
      <c r="Q192" s="35" t="str">
        <f t="shared" si="40"/>
        <v/>
      </c>
      <c r="R192" s="36" t="str">
        <f t="shared" si="41"/>
        <v/>
      </c>
    </row>
    <row r="193" spans="5:18" ht="15.6">
      <c r="E193" s="30" t="str">
        <f t="shared" si="28"/>
        <v/>
      </c>
      <c r="F193" s="31" t="str">
        <f t="shared" si="29"/>
        <v/>
      </c>
      <c r="G193" s="31" t="str">
        <f t="shared" si="30"/>
        <v/>
      </c>
      <c r="H193" s="31" t="str">
        <f t="shared" si="31"/>
        <v/>
      </c>
      <c r="I193" s="31" t="str">
        <f t="shared" si="32"/>
        <v/>
      </c>
      <c r="J193" s="31" t="str">
        <f t="shared" si="33"/>
        <v/>
      </c>
      <c r="K193" s="32" t="str">
        <f t="shared" si="34"/>
        <v/>
      </c>
      <c r="L193" s="33" t="str">
        <f t="shared" si="35"/>
        <v/>
      </c>
      <c r="M193" s="32" t="str">
        <f t="shared" si="36"/>
        <v/>
      </c>
      <c r="N193" s="32">
        <f t="shared" si="37"/>
        <v>10700406</v>
      </c>
      <c r="O193" s="34" t="str">
        <f t="shared" si="38"/>
        <v/>
      </c>
      <c r="P193" s="34" t="str">
        <f t="shared" si="39"/>
        <v/>
      </c>
      <c r="Q193" s="35" t="str">
        <f t="shared" si="40"/>
        <v/>
      </c>
      <c r="R193" s="36" t="str">
        <f t="shared" si="41"/>
        <v/>
      </c>
    </row>
    <row r="194" spans="5:18" ht="15.6">
      <c r="E194" s="30" t="str">
        <f t="shared" si="28"/>
        <v/>
      </c>
      <c r="F194" s="31" t="str">
        <f t="shared" si="29"/>
        <v/>
      </c>
      <c r="G194" s="31" t="str">
        <f t="shared" si="30"/>
        <v/>
      </c>
      <c r="H194" s="31" t="str">
        <f t="shared" si="31"/>
        <v/>
      </c>
      <c r="I194" s="31" t="str">
        <f t="shared" si="32"/>
        <v/>
      </c>
      <c r="J194" s="31" t="str">
        <f t="shared" si="33"/>
        <v/>
      </c>
      <c r="K194" s="32" t="str">
        <f t="shared" si="34"/>
        <v/>
      </c>
      <c r="L194" s="33" t="str">
        <f t="shared" si="35"/>
        <v/>
      </c>
      <c r="M194" s="32" t="str">
        <f t="shared" si="36"/>
        <v/>
      </c>
      <c r="N194" s="32">
        <f t="shared" si="37"/>
        <v>10700406</v>
      </c>
      <c r="O194" s="34" t="str">
        <f t="shared" si="38"/>
        <v/>
      </c>
      <c r="P194" s="34" t="str">
        <f t="shared" si="39"/>
        <v/>
      </c>
      <c r="Q194" s="35" t="str">
        <f t="shared" si="40"/>
        <v/>
      </c>
      <c r="R194" s="36" t="str">
        <f t="shared" si="41"/>
        <v/>
      </c>
    </row>
    <row r="195" spans="5:18" ht="15.6">
      <c r="E195" s="30" t="str">
        <f t="shared" si="28"/>
        <v/>
      </c>
      <c r="F195" s="31" t="str">
        <f t="shared" si="29"/>
        <v/>
      </c>
      <c r="G195" s="31" t="str">
        <f t="shared" si="30"/>
        <v/>
      </c>
      <c r="H195" s="31" t="str">
        <f t="shared" si="31"/>
        <v/>
      </c>
      <c r="I195" s="31" t="str">
        <f t="shared" si="32"/>
        <v/>
      </c>
      <c r="J195" s="31" t="str">
        <f t="shared" si="33"/>
        <v/>
      </c>
      <c r="K195" s="32" t="str">
        <f t="shared" si="34"/>
        <v/>
      </c>
      <c r="L195" s="33" t="str">
        <f t="shared" si="35"/>
        <v/>
      </c>
      <c r="M195" s="32" t="str">
        <f t="shared" si="36"/>
        <v/>
      </c>
      <c r="N195" s="32">
        <f t="shared" si="37"/>
        <v>10700406</v>
      </c>
      <c r="O195" s="34" t="str">
        <f t="shared" si="38"/>
        <v/>
      </c>
      <c r="P195" s="34" t="str">
        <f t="shared" si="39"/>
        <v/>
      </c>
      <c r="Q195" s="35" t="str">
        <f t="shared" si="40"/>
        <v/>
      </c>
      <c r="R195" s="36" t="str">
        <f t="shared" si="41"/>
        <v/>
      </c>
    </row>
    <row r="196" spans="5:18" ht="15.6">
      <c r="E196" s="30" t="str">
        <f t="shared" si="28"/>
        <v/>
      </c>
      <c r="F196" s="31" t="str">
        <f t="shared" si="29"/>
        <v/>
      </c>
      <c r="G196" s="31" t="str">
        <f t="shared" si="30"/>
        <v/>
      </c>
      <c r="H196" s="31" t="str">
        <f t="shared" si="31"/>
        <v/>
      </c>
      <c r="I196" s="31" t="str">
        <f t="shared" si="32"/>
        <v/>
      </c>
      <c r="J196" s="31" t="str">
        <f t="shared" si="33"/>
        <v/>
      </c>
      <c r="K196" s="32" t="str">
        <f t="shared" si="34"/>
        <v/>
      </c>
      <c r="L196" s="33" t="str">
        <f t="shared" si="35"/>
        <v/>
      </c>
      <c r="M196" s="32" t="str">
        <f t="shared" si="36"/>
        <v/>
      </c>
      <c r="N196" s="32">
        <f t="shared" si="37"/>
        <v>10700406</v>
      </c>
      <c r="O196" s="34" t="str">
        <f t="shared" si="38"/>
        <v/>
      </c>
      <c r="P196" s="34" t="str">
        <f t="shared" si="39"/>
        <v/>
      </c>
      <c r="Q196" s="35" t="str">
        <f t="shared" si="40"/>
        <v/>
      </c>
      <c r="R196" s="36" t="str">
        <f t="shared" si="41"/>
        <v/>
      </c>
    </row>
    <row r="197" spans="5:18" ht="15.6">
      <c r="E197" s="30" t="str">
        <f t="shared" si="28"/>
        <v/>
      </c>
      <c r="F197" s="31" t="str">
        <f t="shared" si="29"/>
        <v/>
      </c>
      <c r="G197" s="31" t="str">
        <f t="shared" si="30"/>
        <v/>
      </c>
      <c r="H197" s="31" t="str">
        <f t="shared" si="31"/>
        <v/>
      </c>
      <c r="I197" s="31" t="str">
        <f t="shared" si="32"/>
        <v/>
      </c>
      <c r="J197" s="31" t="str">
        <f t="shared" si="33"/>
        <v/>
      </c>
      <c r="K197" s="32" t="str">
        <f t="shared" si="34"/>
        <v/>
      </c>
      <c r="L197" s="33" t="str">
        <f t="shared" si="35"/>
        <v/>
      </c>
      <c r="M197" s="32" t="str">
        <f t="shared" si="36"/>
        <v/>
      </c>
      <c r="N197" s="32">
        <f t="shared" si="37"/>
        <v>10700406</v>
      </c>
      <c r="O197" s="34" t="str">
        <f t="shared" si="38"/>
        <v/>
      </c>
      <c r="P197" s="34" t="str">
        <f t="shared" si="39"/>
        <v/>
      </c>
      <c r="Q197" s="35" t="str">
        <f t="shared" si="40"/>
        <v/>
      </c>
      <c r="R197" s="36" t="str">
        <f t="shared" si="41"/>
        <v/>
      </c>
    </row>
    <row r="198" spans="5:18" ht="15.6">
      <c r="E198" s="30" t="str">
        <f t="shared" si="28"/>
        <v/>
      </c>
      <c r="F198" s="31" t="str">
        <f t="shared" si="29"/>
        <v/>
      </c>
      <c r="G198" s="31" t="str">
        <f t="shared" si="30"/>
        <v/>
      </c>
      <c r="H198" s="31" t="str">
        <f t="shared" si="31"/>
        <v/>
      </c>
      <c r="I198" s="31" t="str">
        <f t="shared" si="32"/>
        <v/>
      </c>
      <c r="J198" s="31" t="str">
        <f t="shared" si="33"/>
        <v/>
      </c>
      <c r="K198" s="32" t="str">
        <f t="shared" si="34"/>
        <v/>
      </c>
      <c r="L198" s="33" t="str">
        <f t="shared" si="35"/>
        <v/>
      </c>
      <c r="M198" s="32" t="str">
        <f t="shared" si="36"/>
        <v/>
      </c>
      <c r="N198" s="32">
        <f t="shared" si="37"/>
        <v>10700406</v>
      </c>
      <c r="O198" s="34" t="str">
        <f t="shared" si="38"/>
        <v/>
      </c>
      <c r="P198" s="34" t="str">
        <f t="shared" si="39"/>
        <v/>
      </c>
      <c r="Q198" s="35" t="str">
        <f t="shared" si="40"/>
        <v/>
      </c>
      <c r="R198" s="36" t="str">
        <f t="shared" si="41"/>
        <v/>
      </c>
    </row>
    <row r="199" spans="5:18" ht="15.6">
      <c r="E199" s="30" t="str">
        <f t="shared" ref="E199:E262" si="42">IF(D199="","",IF(D199&lt;=$D$4,"有效","无效/超出上限"))</f>
        <v/>
      </c>
      <c r="F199" s="31" t="str">
        <f t="shared" ref="F199:F262" si="43">IF(E199="有效",D199,"")</f>
        <v/>
      </c>
      <c r="G199" s="31" t="str">
        <f t="shared" ref="G199:G262" si="44">IF(E199="有效","参与",IF(D199="","","不参与"))</f>
        <v/>
      </c>
      <c r="H199" s="31" t="str">
        <f t="shared" ref="H199:H262" si="45">IF(D199="","",IF(OR(F199=MAX($F$7:$F$9963),F199=MIN($F$7:$F$9963),E199="无效/超出上限"),"不参与","参与"))</f>
        <v/>
      </c>
      <c r="I199" s="31" t="str">
        <f t="shared" ref="I199:I262" si="46">IF(D199="","",SMALL(($F$7:$F$9963),ROUND(COUNT($F$7:$F$9963)*0.2,0)))</f>
        <v/>
      </c>
      <c r="J199" s="31" t="str">
        <f t="shared" ref="J199:J262" si="47">IF(D199="","",LARGE(($F$7:$F$9963),ROUND(COUNT($F$7:$F$9963)*0.2,0)))</f>
        <v/>
      </c>
      <c r="K199" s="32" t="str">
        <f t="shared" ref="K199:K262" si="48">IF(D199="","",IF(OR(F199&lt;=I199,F199&gt;=J199,E199="无效/超出上限"),"不参与","参与"))</f>
        <v/>
      </c>
      <c r="L199" s="33" t="str">
        <f t="shared" ref="L199:L262" si="49">IF(D199="","",IF(COUNT($F$7:$F$9963)&lt;=7,G199,IF(AND(COUNT($F$7:$F$9963)&lt;=10,COUNT($F$7:$F$9963)&gt;7),H199,IF(COUNT($F$7:$F$9963)&gt;=10,K199))))</f>
        <v/>
      </c>
      <c r="M199" s="32" t="str">
        <f t="shared" ref="M199:M262" si="50">IF(L199="不参与","",F199)</f>
        <v/>
      </c>
      <c r="N199" s="32">
        <f t="shared" ref="N199:N242" si="51">ROUND(AVERAGE($M$7:$M$9963)*$D$5,0)</f>
        <v>10700406</v>
      </c>
      <c r="O199" s="34" t="str">
        <f t="shared" ref="O199:O262" si="52">IF(F199="","",ROUND((F199-N199)/N199*100,4))</f>
        <v/>
      </c>
      <c r="P199" s="34" t="str">
        <f t="shared" ref="P199:P262" si="53">IF(F199="","",IF(O199&gt;0,(-O199*4),(O199*3)))</f>
        <v/>
      </c>
      <c r="Q199" s="35" t="str">
        <f t="shared" ref="Q199:Q262" si="54">IF(F199="","",100+P199)</f>
        <v/>
      </c>
      <c r="R199" s="36" t="str">
        <f t="shared" ref="R199:R262" si="55">IF(E199="","",IF(E199="有效",RANK(Q199,$Q$7:$Q$9963),"无效"))</f>
        <v/>
      </c>
    </row>
    <row r="200" spans="5:18" ht="15.6">
      <c r="E200" s="30" t="str">
        <f t="shared" si="42"/>
        <v/>
      </c>
      <c r="F200" s="31" t="str">
        <f t="shared" si="43"/>
        <v/>
      </c>
      <c r="G200" s="31" t="str">
        <f t="shared" si="44"/>
        <v/>
      </c>
      <c r="H200" s="31" t="str">
        <f t="shared" si="45"/>
        <v/>
      </c>
      <c r="I200" s="31" t="str">
        <f t="shared" si="46"/>
        <v/>
      </c>
      <c r="J200" s="31" t="str">
        <f t="shared" si="47"/>
        <v/>
      </c>
      <c r="K200" s="32" t="str">
        <f t="shared" si="48"/>
        <v/>
      </c>
      <c r="L200" s="33" t="str">
        <f t="shared" si="49"/>
        <v/>
      </c>
      <c r="M200" s="32" t="str">
        <f t="shared" si="50"/>
        <v/>
      </c>
      <c r="N200" s="32">
        <f t="shared" si="51"/>
        <v>10700406</v>
      </c>
      <c r="O200" s="34" t="str">
        <f t="shared" si="52"/>
        <v/>
      </c>
      <c r="P200" s="34" t="str">
        <f t="shared" si="53"/>
        <v/>
      </c>
      <c r="Q200" s="35" t="str">
        <f t="shared" si="54"/>
        <v/>
      </c>
      <c r="R200" s="36" t="str">
        <f t="shared" si="55"/>
        <v/>
      </c>
    </row>
    <row r="201" spans="5:18" ht="15.6">
      <c r="E201" s="30" t="str">
        <f t="shared" si="42"/>
        <v/>
      </c>
      <c r="F201" s="31" t="str">
        <f t="shared" si="43"/>
        <v/>
      </c>
      <c r="G201" s="31" t="str">
        <f t="shared" si="44"/>
        <v/>
      </c>
      <c r="H201" s="31" t="str">
        <f t="shared" si="45"/>
        <v/>
      </c>
      <c r="I201" s="31" t="str">
        <f t="shared" si="46"/>
        <v/>
      </c>
      <c r="J201" s="31" t="str">
        <f t="shared" si="47"/>
        <v/>
      </c>
      <c r="K201" s="32" t="str">
        <f t="shared" si="48"/>
        <v/>
      </c>
      <c r="L201" s="33" t="str">
        <f t="shared" si="49"/>
        <v/>
      </c>
      <c r="M201" s="32" t="str">
        <f t="shared" si="50"/>
        <v/>
      </c>
      <c r="N201" s="32">
        <f t="shared" si="51"/>
        <v>10700406</v>
      </c>
      <c r="O201" s="34" t="str">
        <f t="shared" si="52"/>
        <v/>
      </c>
      <c r="P201" s="34" t="str">
        <f t="shared" si="53"/>
        <v/>
      </c>
      <c r="Q201" s="35" t="str">
        <f t="shared" si="54"/>
        <v/>
      </c>
      <c r="R201" s="36" t="str">
        <f t="shared" si="55"/>
        <v/>
      </c>
    </row>
    <row r="202" spans="5:18" ht="15.6">
      <c r="E202" s="30" t="str">
        <f t="shared" si="42"/>
        <v/>
      </c>
      <c r="F202" s="31" t="str">
        <f t="shared" si="43"/>
        <v/>
      </c>
      <c r="G202" s="31" t="str">
        <f t="shared" si="44"/>
        <v/>
      </c>
      <c r="H202" s="31" t="str">
        <f t="shared" si="45"/>
        <v/>
      </c>
      <c r="I202" s="31" t="str">
        <f t="shared" si="46"/>
        <v/>
      </c>
      <c r="J202" s="31" t="str">
        <f t="shared" si="47"/>
        <v/>
      </c>
      <c r="K202" s="32" t="str">
        <f t="shared" si="48"/>
        <v/>
      </c>
      <c r="L202" s="33" t="str">
        <f t="shared" si="49"/>
        <v/>
      </c>
      <c r="M202" s="32" t="str">
        <f t="shared" si="50"/>
        <v/>
      </c>
      <c r="N202" s="32">
        <f t="shared" si="51"/>
        <v>10700406</v>
      </c>
      <c r="O202" s="34" t="str">
        <f t="shared" si="52"/>
        <v/>
      </c>
      <c r="P202" s="34" t="str">
        <f t="shared" si="53"/>
        <v/>
      </c>
      <c r="Q202" s="35" t="str">
        <f t="shared" si="54"/>
        <v/>
      </c>
      <c r="R202" s="36" t="str">
        <f t="shared" si="55"/>
        <v/>
      </c>
    </row>
    <row r="203" spans="5:18" ht="15.6">
      <c r="E203" s="30" t="str">
        <f t="shared" si="42"/>
        <v/>
      </c>
      <c r="F203" s="31" t="str">
        <f t="shared" si="43"/>
        <v/>
      </c>
      <c r="G203" s="31" t="str">
        <f t="shared" si="44"/>
        <v/>
      </c>
      <c r="H203" s="31" t="str">
        <f t="shared" si="45"/>
        <v/>
      </c>
      <c r="I203" s="31" t="str">
        <f t="shared" si="46"/>
        <v/>
      </c>
      <c r="J203" s="31" t="str">
        <f t="shared" si="47"/>
        <v/>
      </c>
      <c r="K203" s="32" t="str">
        <f t="shared" si="48"/>
        <v/>
      </c>
      <c r="L203" s="33" t="str">
        <f t="shared" si="49"/>
        <v/>
      </c>
      <c r="M203" s="32" t="str">
        <f t="shared" si="50"/>
        <v/>
      </c>
      <c r="N203" s="32">
        <f t="shared" si="51"/>
        <v>10700406</v>
      </c>
      <c r="O203" s="34" t="str">
        <f t="shared" si="52"/>
        <v/>
      </c>
      <c r="P203" s="34" t="str">
        <f t="shared" si="53"/>
        <v/>
      </c>
      <c r="Q203" s="35" t="str">
        <f t="shared" si="54"/>
        <v/>
      </c>
      <c r="R203" s="36" t="str">
        <f t="shared" si="55"/>
        <v/>
      </c>
    </row>
    <row r="204" spans="5:18" ht="15.6">
      <c r="E204" s="30" t="str">
        <f t="shared" si="42"/>
        <v/>
      </c>
      <c r="F204" s="31" t="str">
        <f t="shared" si="43"/>
        <v/>
      </c>
      <c r="G204" s="31" t="str">
        <f t="shared" si="44"/>
        <v/>
      </c>
      <c r="H204" s="31" t="str">
        <f t="shared" si="45"/>
        <v/>
      </c>
      <c r="I204" s="31" t="str">
        <f t="shared" si="46"/>
        <v/>
      </c>
      <c r="J204" s="31" t="str">
        <f t="shared" si="47"/>
        <v/>
      </c>
      <c r="K204" s="32" t="str">
        <f t="shared" si="48"/>
        <v/>
      </c>
      <c r="L204" s="33" t="str">
        <f t="shared" si="49"/>
        <v/>
      </c>
      <c r="M204" s="32" t="str">
        <f t="shared" si="50"/>
        <v/>
      </c>
      <c r="N204" s="32">
        <f t="shared" si="51"/>
        <v>10700406</v>
      </c>
      <c r="O204" s="34" t="str">
        <f t="shared" si="52"/>
        <v/>
      </c>
      <c r="P204" s="34" t="str">
        <f t="shared" si="53"/>
        <v/>
      </c>
      <c r="Q204" s="35" t="str">
        <f t="shared" si="54"/>
        <v/>
      </c>
      <c r="R204" s="36" t="str">
        <f t="shared" si="55"/>
        <v/>
      </c>
    </row>
    <row r="205" spans="5:18" ht="15.6">
      <c r="E205" s="30" t="str">
        <f t="shared" si="42"/>
        <v/>
      </c>
      <c r="F205" s="31" t="str">
        <f t="shared" si="43"/>
        <v/>
      </c>
      <c r="G205" s="31" t="str">
        <f t="shared" si="44"/>
        <v/>
      </c>
      <c r="H205" s="31" t="str">
        <f t="shared" si="45"/>
        <v/>
      </c>
      <c r="I205" s="31" t="str">
        <f t="shared" si="46"/>
        <v/>
      </c>
      <c r="J205" s="31" t="str">
        <f t="shared" si="47"/>
        <v/>
      </c>
      <c r="K205" s="32" t="str">
        <f t="shared" si="48"/>
        <v/>
      </c>
      <c r="L205" s="33" t="str">
        <f t="shared" si="49"/>
        <v/>
      </c>
      <c r="M205" s="32" t="str">
        <f t="shared" si="50"/>
        <v/>
      </c>
      <c r="N205" s="32">
        <f t="shared" si="51"/>
        <v>10700406</v>
      </c>
      <c r="O205" s="34" t="str">
        <f t="shared" si="52"/>
        <v/>
      </c>
      <c r="P205" s="34" t="str">
        <f t="shared" si="53"/>
        <v/>
      </c>
      <c r="Q205" s="35" t="str">
        <f t="shared" si="54"/>
        <v/>
      </c>
      <c r="R205" s="36" t="str">
        <f t="shared" si="55"/>
        <v/>
      </c>
    </row>
    <row r="206" spans="5:18" ht="15.6">
      <c r="E206" s="30" t="str">
        <f t="shared" si="42"/>
        <v/>
      </c>
      <c r="F206" s="31" t="str">
        <f t="shared" si="43"/>
        <v/>
      </c>
      <c r="G206" s="31" t="str">
        <f t="shared" si="44"/>
        <v/>
      </c>
      <c r="H206" s="31" t="str">
        <f t="shared" si="45"/>
        <v/>
      </c>
      <c r="I206" s="31" t="str">
        <f t="shared" si="46"/>
        <v/>
      </c>
      <c r="J206" s="31" t="str">
        <f t="shared" si="47"/>
        <v/>
      </c>
      <c r="K206" s="32" t="str">
        <f t="shared" si="48"/>
        <v/>
      </c>
      <c r="L206" s="33" t="str">
        <f t="shared" si="49"/>
        <v/>
      </c>
      <c r="M206" s="32" t="str">
        <f t="shared" si="50"/>
        <v/>
      </c>
      <c r="N206" s="32">
        <f t="shared" si="51"/>
        <v>10700406</v>
      </c>
      <c r="O206" s="34" t="str">
        <f t="shared" si="52"/>
        <v/>
      </c>
      <c r="P206" s="34" t="str">
        <f t="shared" si="53"/>
        <v/>
      </c>
      <c r="Q206" s="35" t="str">
        <f t="shared" si="54"/>
        <v/>
      </c>
      <c r="R206" s="36" t="str">
        <f t="shared" si="55"/>
        <v/>
      </c>
    </row>
    <row r="207" spans="5:18" ht="15.6">
      <c r="E207" s="30" t="str">
        <f t="shared" si="42"/>
        <v/>
      </c>
      <c r="F207" s="31" t="str">
        <f t="shared" si="43"/>
        <v/>
      </c>
      <c r="G207" s="31" t="str">
        <f t="shared" si="44"/>
        <v/>
      </c>
      <c r="H207" s="31" t="str">
        <f t="shared" si="45"/>
        <v/>
      </c>
      <c r="I207" s="31" t="str">
        <f t="shared" si="46"/>
        <v/>
      </c>
      <c r="J207" s="31" t="str">
        <f t="shared" si="47"/>
        <v/>
      </c>
      <c r="K207" s="32" t="str">
        <f t="shared" si="48"/>
        <v/>
      </c>
      <c r="L207" s="33" t="str">
        <f t="shared" si="49"/>
        <v/>
      </c>
      <c r="M207" s="32" t="str">
        <f t="shared" si="50"/>
        <v/>
      </c>
      <c r="N207" s="32">
        <f t="shared" si="51"/>
        <v>10700406</v>
      </c>
      <c r="O207" s="34" t="str">
        <f t="shared" si="52"/>
        <v/>
      </c>
      <c r="P207" s="34" t="str">
        <f t="shared" si="53"/>
        <v/>
      </c>
      <c r="Q207" s="35" t="str">
        <f t="shared" si="54"/>
        <v/>
      </c>
      <c r="R207" s="36" t="str">
        <f t="shared" si="55"/>
        <v/>
      </c>
    </row>
    <row r="208" spans="5:18" ht="15.6">
      <c r="E208" s="30" t="str">
        <f t="shared" si="42"/>
        <v/>
      </c>
      <c r="F208" s="31" t="str">
        <f t="shared" si="43"/>
        <v/>
      </c>
      <c r="G208" s="31" t="str">
        <f t="shared" si="44"/>
        <v/>
      </c>
      <c r="H208" s="31" t="str">
        <f t="shared" si="45"/>
        <v/>
      </c>
      <c r="I208" s="31" t="str">
        <f t="shared" si="46"/>
        <v/>
      </c>
      <c r="J208" s="31" t="str">
        <f t="shared" si="47"/>
        <v/>
      </c>
      <c r="K208" s="32" t="str">
        <f t="shared" si="48"/>
        <v/>
      </c>
      <c r="L208" s="33" t="str">
        <f t="shared" si="49"/>
        <v/>
      </c>
      <c r="M208" s="32" t="str">
        <f t="shared" si="50"/>
        <v/>
      </c>
      <c r="N208" s="32">
        <f t="shared" si="51"/>
        <v>10700406</v>
      </c>
      <c r="O208" s="34" t="str">
        <f t="shared" si="52"/>
        <v/>
      </c>
      <c r="P208" s="34" t="str">
        <f t="shared" si="53"/>
        <v/>
      </c>
      <c r="Q208" s="35" t="str">
        <f t="shared" si="54"/>
        <v/>
      </c>
      <c r="R208" s="36" t="str">
        <f t="shared" si="55"/>
        <v/>
      </c>
    </row>
    <row r="209" spans="5:18" ht="15.6">
      <c r="E209" s="30" t="str">
        <f t="shared" si="42"/>
        <v/>
      </c>
      <c r="F209" s="31" t="str">
        <f t="shared" si="43"/>
        <v/>
      </c>
      <c r="G209" s="31" t="str">
        <f t="shared" si="44"/>
        <v/>
      </c>
      <c r="H209" s="31" t="str">
        <f t="shared" si="45"/>
        <v/>
      </c>
      <c r="I209" s="31" t="str">
        <f t="shared" si="46"/>
        <v/>
      </c>
      <c r="J209" s="31" t="str">
        <f t="shared" si="47"/>
        <v/>
      </c>
      <c r="K209" s="32" t="str">
        <f t="shared" si="48"/>
        <v/>
      </c>
      <c r="L209" s="33" t="str">
        <f t="shared" si="49"/>
        <v/>
      </c>
      <c r="M209" s="32" t="str">
        <f t="shared" si="50"/>
        <v/>
      </c>
      <c r="N209" s="32">
        <f t="shared" si="51"/>
        <v>10700406</v>
      </c>
      <c r="O209" s="34" t="str">
        <f t="shared" si="52"/>
        <v/>
      </c>
      <c r="P209" s="34" t="str">
        <f t="shared" si="53"/>
        <v/>
      </c>
      <c r="Q209" s="35" t="str">
        <f t="shared" si="54"/>
        <v/>
      </c>
      <c r="R209" s="36" t="str">
        <f t="shared" si="55"/>
        <v/>
      </c>
    </row>
    <row r="210" spans="5:18" ht="15.6">
      <c r="E210" s="30" t="str">
        <f t="shared" si="42"/>
        <v/>
      </c>
      <c r="F210" s="31" t="str">
        <f t="shared" si="43"/>
        <v/>
      </c>
      <c r="G210" s="31" t="str">
        <f t="shared" si="44"/>
        <v/>
      </c>
      <c r="H210" s="31" t="str">
        <f t="shared" si="45"/>
        <v/>
      </c>
      <c r="I210" s="31" t="str">
        <f t="shared" si="46"/>
        <v/>
      </c>
      <c r="J210" s="31" t="str">
        <f t="shared" si="47"/>
        <v/>
      </c>
      <c r="K210" s="32" t="str">
        <f t="shared" si="48"/>
        <v/>
      </c>
      <c r="L210" s="33" t="str">
        <f t="shared" si="49"/>
        <v/>
      </c>
      <c r="M210" s="32" t="str">
        <f t="shared" si="50"/>
        <v/>
      </c>
      <c r="N210" s="32">
        <f t="shared" si="51"/>
        <v>10700406</v>
      </c>
      <c r="O210" s="34" t="str">
        <f t="shared" si="52"/>
        <v/>
      </c>
      <c r="P210" s="34" t="str">
        <f t="shared" si="53"/>
        <v/>
      </c>
      <c r="Q210" s="35" t="str">
        <f t="shared" si="54"/>
        <v/>
      </c>
      <c r="R210" s="36" t="str">
        <f t="shared" si="55"/>
        <v/>
      </c>
    </row>
    <row r="211" spans="5:18" ht="15.6">
      <c r="E211" s="30" t="str">
        <f t="shared" si="42"/>
        <v/>
      </c>
      <c r="F211" s="31" t="str">
        <f t="shared" si="43"/>
        <v/>
      </c>
      <c r="G211" s="31" t="str">
        <f t="shared" si="44"/>
        <v/>
      </c>
      <c r="H211" s="31" t="str">
        <f t="shared" si="45"/>
        <v/>
      </c>
      <c r="I211" s="31" t="str">
        <f t="shared" si="46"/>
        <v/>
      </c>
      <c r="J211" s="31" t="str">
        <f t="shared" si="47"/>
        <v/>
      </c>
      <c r="K211" s="32" t="str">
        <f t="shared" si="48"/>
        <v/>
      </c>
      <c r="L211" s="33" t="str">
        <f t="shared" si="49"/>
        <v/>
      </c>
      <c r="M211" s="32" t="str">
        <f t="shared" si="50"/>
        <v/>
      </c>
      <c r="N211" s="32">
        <f t="shared" si="51"/>
        <v>10700406</v>
      </c>
      <c r="O211" s="34" t="str">
        <f t="shared" si="52"/>
        <v/>
      </c>
      <c r="P211" s="34" t="str">
        <f t="shared" si="53"/>
        <v/>
      </c>
      <c r="Q211" s="35" t="str">
        <f t="shared" si="54"/>
        <v/>
      </c>
      <c r="R211" s="36" t="str">
        <f t="shared" si="55"/>
        <v/>
      </c>
    </row>
    <row r="212" spans="5:18" ht="15.6">
      <c r="E212" s="30" t="str">
        <f t="shared" si="42"/>
        <v/>
      </c>
      <c r="F212" s="31" t="str">
        <f t="shared" si="43"/>
        <v/>
      </c>
      <c r="G212" s="31" t="str">
        <f t="shared" si="44"/>
        <v/>
      </c>
      <c r="H212" s="31" t="str">
        <f t="shared" si="45"/>
        <v/>
      </c>
      <c r="I212" s="31" t="str">
        <f t="shared" si="46"/>
        <v/>
      </c>
      <c r="J212" s="31" t="str">
        <f t="shared" si="47"/>
        <v/>
      </c>
      <c r="K212" s="32" t="str">
        <f t="shared" si="48"/>
        <v/>
      </c>
      <c r="L212" s="33" t="str">
        <f t="shared" si="49"/>
        <v/>
      </c>
      <c r="M212" s="32" t="str">
        <f t="shared" si="50"/>
        <v/>
      </c>
      <c r="N212" s="32">
        <f t="shared" si="51"/>
        <v>10700406</v>
      </c>
      <c r="O212" s="34" t="str">
        <f t="shared" si="52"/>
        <v/>
      </c>
      <c r="P212" s="34" t="str">
        <f t="shared" si="53"/>
        <v/>
      </c>
      <c r="Q212" s="35" t="str">
        <f t="shared" si="54"/>
        <v/>
      </c>
      <c r="R212" s="36" t="str">
        <f t="shared" si="55"/>
        <v/>
      </c>
    </row>
    <row r="213" spans="5:18" ht="15.6">
      <c r="E213" s="30" t="str">
        <f t="shared" si="42"/>
        <v/>
      </c>
      <c r="F213" s="31" t="str">
        <f t="shared" si="43"/>
        <v/>
      </c>
      <c r="G213" s="31" t="str">
        <f t="shared" si="44"/>
        <v/>
      </c>
      <c r="H213" s="31" t="str">
        <f t="shared" si="45"/>
        <v/>
      </c>
      <c r="I213" s="31" t="str">
        <f t="shared" si="46"/>
        <v/>
      </c>
      <c r="J213" s="31" t="str">
        <f t="shared" si="47"/>
        <v/>
      </c>
      <c r="K213" s="32" t="str">
        <f t="shared" si="48"/>
        <v/>
      </c>
      <c r="L213" s="33" t="str">
        <f t="shared" si="49"/>
        <v/>
      </c>
      <c r="M213" s="32" t="str">
        <f t="shared" si="50"/>
        <v/>
      </c>
      <c r="N213" s="32">
        <f t="shared" si="51"/>
        <v>10700406</v>
      </c>
      <c r="O213" s="34" t="str">
        <f t="shared" si="52"/>
        <v/>
      </c>
      <c r="P213" s="34" t="str">
        <f t="shared" si="53"/>
        <v/>
      </c>
      <c r="Q213" s="35" t="str">
        <f t="shared" si="54"/>
        <v/>
      </c>
      <c r="R213" s="36" t="str">
        <f t="shared" si="55"/>
        <v/>
      </c>
    </row>
    <row r="214" spans="5:18" ht="15.6">
      <c r="E214" s="30" t="str">
        <f t="shared" si="42"/>
        <v/>
      </c>
      <c r="F214" s="31" t="str">
        <f t="shared" si="43"/>
        <v/>
      </c>
      <c r="G214" s="31" t="str">
        <f t="shared" si="44"/>
        <v/>
      </c>
      <c r="H214" s="31" t="str">
        <f t="shared" si="45"/>
        <v/>
      </c>
      <c r="I214" s="31" t="str">
        <f t="shared" si="46"/>
        <v/>
      </c>
      <c r="J214" s="31" t="str">
        <f t="shared" si="47"/>
        <v/>
      </c>
      <c r="K214" s="32" t="str">
        <f t="shared" si="48"/>
        <v/>
      </c>
      <c r="L214" s="33" t="str">
        <f t="shared" si="49"/>
        <v/>
      </c>
      <c r="M214" s="32" t="str">
        <f t="shared" si="50"/>
        <v/>
      </c>
      <c r="N214" s="32">
        <f t="shared" si="51"/>
        <v>10700406</v>
      </c>
      <c r="O214" s="34" t="str">
        <f t="shared" si="52"/>
        <v/>
      </c>
      <c r="P214" s="34" t="str">
        <f t="shared" si="53"/>
        <v/>
      </c>
      <c r="Q214" s="35" t="str">
        <f t="shared" si="54"/>
        <v/>
      </c>
      <c r="R214" s="36" t="str">
        <f t="shared" si="55"/>
        <v/>
      </c>
    </row>
    <row r="215" spans="5:18" ht="15.6">
      <c r="E215" s="30" t="str">
        <f t="shared" si="42"/>
        <v/>
      </c>
      <c r="F215" s="31" t="str">
        <f t="shared" si="43"/>
        <v/>
      </c>
      <c r="G215" s="31" t="str">
        <f t="shared" si="44"/>
        <v/>
      </c>
      <c r="H215" s="31" t="str">
        <f t="shared" si="45"/>
        <v/>
      </c>
      <c r="I215" s="31" t="str">
        <f t="shared" si="46"/>
        <v/>
      </c>
      <c r="J215" s="31" t="str">
        <f t="shared" si="47"/>
        <v/>
      </c>
      <c r="K215" s="32" t="str">
        <f t="shared" si="48"/>
        <v/>
      </c>
      <c r="L215" s="33" t="str">
        <f t="shared" si="49"/>
        <v/>
      </c>
      <c r="M215" s="32" t="str">
        <f t="shared" si="50"/>
        <v/>
      </c>
      <c r="N215" s="32">
        <f t="shared" si="51"/>
        <v>10700406</v>
      </c>
      <c r="O215" s="34" t="str">
        <f t="shared" si="52"/>
        <v/>
      </c>
      <c r="P215" s="34" t="str">
        <f t="shared" si="53"/>
        <v/>
      </c>
      <c r="Q215" s="35" t="str">
        <f t="shared" si="54"/>
        <v/>
      </c>
      <c r="R215" s="36" t="str">
        <f t="shared" si="55"/>
        <v/>
      </c>
    </row>
    <row r="216" spans="5:18" ht="15.6">
      <c r="E216" s="30" t="str">
        <f t="shared" si="42"/>
        <v/>
      </c>
      <c r="F216" s="31" t="str">
        <f t="shared" si="43"/>
        <v/>
      </c>
      <c r="G216" s="31" t="str">
        <f t="shared" si="44"/>
        <v/>
      </c>
      <c r="H216" s="31" t="str">
        <f t="shared" si="45"/>
        <v/>
      </c>
      <c r="I216" s="31" t="str">
        <f t="shared" si="46"/>
        <v/>
      </c>
      <c r="J216" s="31" t="str">
        <f t="shared" si="47"/>
        <v/>
      </c>
      <c r="K216" s="32" t="str">
        <f t="shared" si="48"/>
        <v/>
      </c>
      <c r="L216" s="33" t="str">
        <f t="shared" si="49"/>
        <v/>
      </c>
      <c r="M216" s="32" t="str">
        <f t="shared" si="50"/>
        <v/>
      </c>
      <c r="N216" s="32">
        <f t="shared" si="51"/>
        <v>10700406</v>
      </c>
      <c r="O216" s="34" t="str">
        <f t="shared" si="52"/>
        <v/>
      </c>
      <c r="P216" s="34" t="str">
        <f t="shared" si="53"/>
        <v/>
      </c>
      <c r="Q216" s="35" t="str">
        <f t="shared" si="54"/>
        <v/>
      </c>
      <c r="R216" s="36" t="str">
        <f t="shared" si="55"/>
        <v/>
      </c>
    </row>
    <row r="217" spans="5:18" ht="15.6">
      <c r="E217" s="30" t="str">
        <f t="shared" si="42"/>
        <v/>
      </c>
      <c r="F217" s="31" t="str">
        <f t="shared" si="43"/>
        <v/>
      </c>
      <c r="G217" s="31" t="str">
        <f t="shared" si="44"/>
        <v/>
      </c>
      <c r="H217" s="31" t="str">
        <f t="shared" si="45"/>
        <v/>
      </c>
      <c r="I217" s="31" t="str">
        <f t="shared" si="46"/>
        <v/>
      </c>
      <c r="J217" s="31" t="str">
        <f t="shared" si="47"/>
        <v/>
      </c>
      <c r="K217" s="32" t="str">
        <f t="shared" si="48"/>
        <v/>
      </c>
      <c r="L217" s="33" t="str">
        <f t="shared" si="49"/>
        <v/>
      </c>
      <c r="M217" s="32" t="str">
        <f t="shared" si="50"/>
        <v/>
      </c>
      <c r="N217" s="32">
        <f t="shared" si="51"/>
        <v>10700406</v>
      </c>
      <c r="O217" s="34" t="str">
        <f t="shared" si="52"/>
        <v/>
      </c>
      <c r="P217" s="34" t="str">
        <f t="shared" si="53"/>
        <v/>
      </c>
      <c r="Q217" s="35" t="str">
        <f t="shared" si="54"/>
        <v/>
      </c>
      <c r="R217" s="36" t="str">
        <f t="shared" si="55"/>
        <v/>
      </c>
    </row>
    <row r="218" spans="5:18" ht="15.6">
      <c r="E218" s="30" t="str">
        <f t="shared" si="42"/>
        <v/>
      </c>
      <c r="F218" s="31" t="str">
        <f t="shared" si="43"/>
        <v/>
      </c>
      <c r="G218" s="31" t="str">
        <f t="shared" si="44"/>
        <v/>
      </c>
      <c r="H218" s="31" t="str">
        <f t="shared" si="45"/>
        <v/>
      </c>
      <c r="I218" s="31" t="str">
        <f t="shared" si="46"/>
        <v/>
      </c>
      <c r="J218" s="31" t="str">
        <f t="shared" si="47"/>
        <v/>
      </c>
      <c r="K218" s="32" t="str">
        <f t="shared" si="48"/>
        <v/>
      </c>
      <c r="L218" s="33" t="str">
        <f t="shared" si="49"/>
        <v/>
      </c>
      <c r="M218" s="32" t="str">
        <f t="shared" si="50"/>
        <v/>
      </c>
      <c r="N218" s="32">
        <f t="shared" si="51"/>
        <v>10700406</v>
      </c>
      <c r="O218" s="34" t="str">
        <f t="shared" si="52"/>
        <v/>
      </c>
      <c r="P218" s="34" t="str">
        <f t="shared" si="53"/>
        <v/>
      </c>
      <c r="Q218" s="35" t="str">
        <f t="shared" si="54"/>
        <v/>
      </c>
      <c r="R218" s="36" t="str">
        <f t="shared" si="55"/>
        <v/>
      </c>
    </row>
    <row r="219" spans="5:18" ht="15.6">
      <c r="E219" s="30" t="str">
        <f t="shared" si="42"/>
        <v/>
      </c>
      <c r="F219" s="31" t="str">
        <f t="shared" si="43"/>
        <v/>
      </c>
      <c r="G219" s="31" t="str">
        <f t="shared" si="44"/>
        <v/>
      </c>
      <c r="H219" s="31" t="str">
        <f t="shared" si="45"/>
        <v/>
      </c>
      <c r="I219" s="31" t="str">
        <f t="shared" si="46"/>
        <v/>
      </c>
      <c r="J219" s="31" t="str">
        <f t="shared" si="47"/>
        <v/>
      </c>
      <c r="K219" s="32" t="str">
        <f t="shared" si="48"/>
        <v/>
      </c>
      <c r="L219" s="33" t="str">
        <f t="shared" si="49"/>
        <v/>
      </c>
      <c r="M219" s="32" t="str">
        <f t="shared" si="50"/>
        <v/>
      </c>
      <c r="N219" s="32">
        <f t="shared" si="51"/>
        <v>10700406</v>
      </c>
      <c r="O219" s="34" t="str">
        <f t="shared" si="52"/>
        <v/>
      </c>
      <c r="P219" s="34" t="str">
        <f t="shared" si="53"/>
        <v/>
      </c>
      <c r="Q219" s="35" t="str">
        <f t="shared" si="54"/>
        <v/>
      </c>
      <c r="R219" s="36" t="str">
        <f t="shared" si="55"/>
        <v/>
      </c>
    </row>
    <row r="220" spans="5:18" ht="15.6">
      <c r="E220" s="30" t="str">
        <f t="shared" si="42"/>
        <v/>
      </c>
      <c r="F220" s="31" t="str">
        <f t="shared" si="43"/>
        <v/>
      </c>
      <c r="G220" s="31" t="str">
        <f t="shared" si="44"/>
        <v/>
      </c>
      <c r="H220" s="31" t="str">
        <f t="shared" si="45"/>
        <v/>
      </c>
      <c r="I220" s="31" t="str">
        <f t="shared" si="46"/>
        <v/>
      </c>
      <c r="J220" s="31" t="str">
        <f t="shared" si="47"/>
        <v/>
      </c>
      <c r="K220" s="32" t="str">
        <f t="shared" si="48"/>
        <v/>
      </c>
      <c r="L220" s="33" t="str">
        <f t="shared" si="49"/>
        <v/>
      </c>
      <c r="M220" s="32" t="str">
        <f t="shared" si="50"/>
        <v/>
      </c>
      <c r="N220" s="32">
        <f t="shared" si="51"/>
        <v>10700406</v>
      </c>
      <c r="O220" s="34" t="str">
        <f t="shared" si="52"/>
        <v/>
      </c>
      <c r="P220" s="34" t="str">
        <f t="shared" si="53"/>
        <v/>
      </c>
      <c r="Q220" s="35" t="str">
        <f t="shared" si="54"/>
        <v/>
      </c>
      <c r="R220" s="36" t="str">
        <f t="shared" si="55"/>
        <v/>
      </c>
    </row>
    <row r="221" spans="5:18" ht="15.6">
      <c r="E221" s="30" t="str">
        <f t="shared" si="42"/>
        <v/>
      </c>
      <c r="F221" s="31" t="str">
        <f t="shared" si="43"/>
        <v/>
      </c>
      <c r="G221" s="31" t="str">
        <f t="shared" si="44"/>
        <v/>
      </c>
      <c r="H221" s="31" t="str">
        <f t="shared" si="45"/>
        <v/>
      </c>
      <c r="I221" s="31" t="str">
        <f t="shared" si="46"/>
        <v/>
      </c>
      <c r="J221" s="31" t="str">
        <f t="shared" si="47"/>
        <v/>
      </c>
      <c r="K221" s="32" t="str">
        <f t="shared" si="48"/>
        <v/>
      </c>
      <c r="L221" s="33" t="str">
        <f t="shared" si="49"/>
        <v/>
      </c>
      <c r="M221" s="32" t="str">
        <f t="shared" si="50"/>
        <v/>
      </c>
      <c r="N221" s="32">
        <f t="shared" si="51"/>
        <v>10700406</v>
      </c>
      <c r="O221" s="34" t="str">
        <f t="shared" si="52"/>
        <v/>
      </c>
      <c r="P221" s="34" t="str">
        <f t="shared" si="53"/>
        <v/>
      </c>
      <c r="Q221" s="35" t="str">
        <f t="shared" si="54"/>
        <v/>
      </c>
      <c r="R221" s="36" t="str">
        <f t="shared" si="55"/>
        <v/>
      </c>
    </row>
    <row r="222" spans="5:18" ht="15.6">
      <c r="E222" s="30" t="str">
        <f t="shared" si="42"/>
        <v/>
      </c>
      <c r="F222" s="31" t="str">
        <f t="shared" si="43"/>
        <v/>
      </c>
      <c r="G222" s="31" t="str">
        <f t="shared" si="44"/>
        <v/>
      </c>
      <c r="H222" s="31" t="str">
        <f t="shared" si="45"/>
        <v/>
      </c>
      <c r="I222" s="31" t="str">
        <f t="shared" si="46"/>
        <v/>
      </c>
      <c r="J222" s="31" t="str">
        <f t="shared" si="47"/>
        <v/>
      </c>
      <c r="K222" s="32" t="str">
        <f t="shared" si="48"/>
        <v/>
      </c>
      <c r="L222" s="33" t="str">
        <f t="shared" si="49"/>
        <v/>
      </c>
      <c r="M222" s="32" t="str">
        <f t="shared" si="50"/>
        <v/>
      </c>
      <c r="N222" s="32">
        <f t="shared" si="51"/>
        <v>10700406</v>
      </c>
      <c r="O222" s="34" t="str">
        <f t="shared" si="52"/>
        <v/>
      </c>
      <c r="P222" s="34" t="str">
        <f t="shared" si="53"/>
        <v/>
      </c>
      <c r="Q222" s="35" t="str">
        <f t="shared" si="54"/>
        <v/>
      </c>
      <c r="R222" s="36" t="str">
        <f t="shared" si="55"/>
        <v/>
      </c>
    </row>
    <row r="223" spans="5:18" ht="15.6">
      <c r="E223" s="30" t="str">
        <f t="shared" si="42"/>
        <v/>
      </c>
      <c r="F223" s="31" t="str">
        <f t="shared" si="43"/>
        <v/>
      </c>
      <c r="G223" s="31" t="str">
        <f t="shared" si="44"/>
        <v/>
      </c>
      <c r="H223" s="31" t="str">
        <f t="shared" si="45"/>
        <v/>
      </c>
      <c r="I223" s="31" t="str">
        <f t="shared" si="46"/>
        <v/>
      </c>
      <c r="J223" s="31" t="str">
        <f t="shared" si="47"/>
        <v/>
      </c>
      <c r="K223" s="32" t="str">
        <f t="shared" si="48"/>
        <v/>
      </c>
      <c r="L223" s="33" t="str">
        <f t="shared" si="49"/>
        <v/>
      </c>
      <c r="M223" s="32" t="str">
        <f t="shared" si="50"/>
        <v/>
      </c>
      <c r="N223" s="32">
        <f t="shared" si="51"/>
        <v>10700406</v>
      </c>
      <c r="O223" s="34" t="str">
        <f t="shared" si="52"/>
        <v/>
      </c>
      <c r="P223" s="34" t="str">
        <f t="shared" si="53"/>
        <v/>
      </c>
      <c r="Q223" s="35" t="str">
        <f t="shared" si="54"/>
        <v/>
      </c>
      <c r="R223" s="36" t="str">
        <f t="shared" si="55"/>
        <v/>
      </c>
    </row>
    <row r="224" spans="5:18" ht="15.6">
      <c r="E224" s="30" t="str">
        <f t="shared" si="42"/>
        <v/>
      </c>
      <c r="F224" s="31" t="str">
        <f t="shared" si="43"/>
        <v/>
      </c>
      <c r="G224" s="31" t="str">
        <f t="shared" si="44"/>
        <v/>
      </c>
      <c r="H224" s="31" t="str">
        <f t="shared" si="45"/>
        <v/>
      </c>
      <c r="I224" s="31" t="str">
        <f t="shared" si="46"/>
        <v/>
      </c>
      <c r="J224" s="31" t="str">
        <f t="shared" si="47"/>
        <v/>
      </c>
      <c r="K224" s="32" t="str">
        <f t="shared" si="48"/>
        <v/>
      </c>
      <c r="L224" s="33" t="str">
        <f t="shared" si="49"/>
        <v/>
      </c>
      <c r="M224" s="32" t="str">
        <f t="shared" si="50"/>
        <v/>
      </c>
      <c r="N224" s="32">
        <f t="shared" si="51"/>
        <v>10700406</v>
      </c>
      <c r="O224" s="34" t="str">
        <f t="shared" si="52"/>
        <v/>
      </c>
      <c r="P224" s="34" t="str">
        <f t="shared" si="53"/>
        <v/>
      </c>
      <c r="Q224" s="35" t="str">
        <f t="shared" si="54"/>
        <v/>
      </c>
      <c r="R224" s="36" t="str">
        <f t="shared" si="55"/>
        <v/>
      </c>
    </row>
    <row r="225" spans="5:18" ht="15.6">
      <c r="E225" s="30" t="str">
        <f t="shared" si="42"/>
        <v/>
      </c>
      <c r="F225" s="31" t="str">
        <f t="shared" si="43"/>
        <v/>
      </c>
      <c r="G225" s="31" t="str">
        <f t="shared" si="44"/>
        <v/>
      </c>
      <c r="H225" s="31" t="str">
        <f t="shared" si="45"/>
        <v/>
      </c>
      <c r="I225" s="31" t="str">
        <f t="shared" si="46"/>
        <v/>
      </c>
      <c r="J225" s="31" t="str">
        <f t="shared" si="47"/>
        <v/>
      </c>
      <c r="K225" s="32" t="str">
        <f t="shared" si="48"/>
        <v/>
      </c>
      <c r="L225" s="33" t="str">
        <f t="shared" si="49"/>
        <v/>
      </c>
      <c r="M225" s="32" t="str">
        <f t="shared" si="50"/>
        <v/>
      </c>
      <c r="N225" s="32">
        <f t="shared" si="51"/>
        <v>10700406</v>
      </c>
      <c r="O225" s="34" t="str">
        <f t="shared" si="52"/>
        <v/>
      </c>
      <c r="P225" s="34" t="str">
        <f t="shared" si="53"/>
        <v/>
      </c>
      <c r="Q225" s="35" t="str">
        <f t="shared" si="54"/>
        <v/>
      </c>
      <c r="R225" s="36" t="str">
        <f t="shared" si="55"/>
        <v/>
      </c>
    </row>
    <row r="226" spans="5:18" ht="15.6">
      <c r="E226" s="30" t="str">
        <f t="shared" si="42"/>
        <v/>
      </c>
      <c r="F226" s="31" t="str">
        <f t="shared" si="43"/>
        <v/>
      </c>
      <c r="G226" s="31" t="str">
        <f t="shared" si="44"/>
        <v/>
      </c>
      <c r="H226" s="31" t="str">
        <f t="shared" si="45"/>
        <v/>
      </c>
      <c r="I226" s="31" t="str">
        <f t="shared" si="46"/>
        <v/>
      </c>
      <c r="J226" s="31" t="str">
        <f t="shared" si="47"/>
        <v/>
      </c>
      <c r="K226" s="32" t="str">
        <f t="shared" si="48"/>
        <v/>
      </c>
      <c r="L226" s="33" t="str">
        <f t="shared" si="49"/>
        <v/>
      </c>
      <c r="M226" s="32" t="str">
        <f t="shared" si="50"/>
        <v/>
      </c>
      <c r="N226" s="32">
        <f t="shared" si="51"/>
        <v>10700406</v>
      </c>
      <c r="O226" s="34" t="str">
        <f t="shared" si="52"/>
        <v/>
      </c>
      <c r="P226" s="34" t="str">
        <f t="shared" si="53"/>
        <v/>
      </c>
      <c r="Q226" s="35" t="str">
        <f t="shared" si="54"/>
        <v/>
      </c>
      <c r="R226" s="36" t="str">
        <f t="shared" si="55"/>
        <v/>
      </c>
    </row>
    <row r="227" spans="5:18" ht="15.6">
      <c r="E227" s="30" t="str">
        <f t="shared" si="42"/>
        <v/>
      </c>
      <c r="F227" s="31" t="str">
        <f t="shared" si="43"/>
        <v/>
      </c>
      <c r="G227" s="31" t="str">
        <f t="shared" si="44"/>
        <v/>
      </c>
      <c r="H227" s="31" t="str">
        <f t="shared" si="45"/>
        <v/>
      </c>
      <c r="I227" s="31" t="str">
        <f t="shared" si="46"/>
        <v/>
      </c>
      <c r="J227" s="31" t="str">
        <f t="shared" si="47"/>
        <v/>
      </c>
      <c r="K227" s="32" t="str">
        <f t="shared" si="48"/>
        <v/>
      </c>
      <c r="L227" s="33" t="str">
        <f t="shared" si="49"/>
        <v/>
      </c>
      <c r="M227" s="32" t="str">
        <f t="shared" si="50"/>
        <v/>
      </c>
      <c r="N227" s="32">
        <f t="shared" si="51"/>
        <v>10700406</v>
      </c>
      <c r="O227" s="34" t="str">
        <f t="shared" si="52"/>
        <v/>
      </c>
      <c r="P227" s="34" t="str">
        <f t="shared" si="53"/>
        <v/>
      </c>
      <c r="Q227" s="35" t="str">
        <f t="shared" si="54"/>
        <v/>
      </c>
      <c r="R227" s="36" t="str">
        <f t="shared" si="55"/>
        <v/>
      </c>
    </row>
    <row r="228" spans="5:18" ht="15.6">
      <c r="E228" s="30" t="str">
        <f t="shared" si="42"/>
        <v/>
      </c>
      <c r="F228" s="31" t="str">
        <f t="shared" si="43"/>
        <v/>
      </c>
      <c r="G228" s="31" t="str">
        <f t="shared" si="44"/>
        <v/>
      </c>
      <c r="H228" s="31" t="str">
        <f t="shared" si="45"/>
        <v/>
      </c>
      <c r="I228" s="31" t="str">
        <f t="shared" si="46"/>
        <v/>
      </c>
      <c r="J228" s="31" t="str">
        <f t="shared" si="47"/>
        <v/>
      </c>
      <c r="K228" s="32" t="str">
        <f t="shared" si="48"/>
        <v/>
      </c>
      <c r="L228" s="33" t="str">
        <f t="shared" si="49"/>
        <v/>
      </c>
      <c r="M228" s="32" t="str">
        <f t="shared" si="50"/>
        <v/>
      </c>
      <c r="N228" s="32">
        <f t="shared" si="51"/>
        <v>10700406</v>
      </c>
      <c r="O228" s="34" t="str">
        <f t="shared" si="52"/>
        <v/>
      </c>
      <c r="P228" s="34" t="str">
        <f t="shared" si="53"/>
        <v/>
      </c>
      <c r="Q228" s="35" t="str">
        <f t="shared" si="54"/>
        <v/>
      </c>
      <c r="R228" s="36" t="str">
        <f t="shared" si="55"/>
        <v/>
      </c>
    </row>
    <row r="229" spans="5:18" ht="15.6">
      <c r="E229" s="30" t="str">
        <f t="shared" si="42"/>
        <v/>
      </c>
      <c r="F229" s="31" t="str">
        <f t="shared" si="43"/>
        <v/>
      </c>
      <c r="G229" s="31" t="str">
        <f t="shared" si="44"/>
        <v/>
      </c>
      <c r="H229" s="31" t="str">
        <f t="shared" si="45"/>
        <v/>
      </c>
      <c r="I229" s="31" t="str">
        <f t="shared" si="46"/>
        <v/>
      </c>
      <c r="J229" s="31" t="str">
        <f t="shared" si="47"/>
        <v/>
      </c>
      <c r="K229" s="32" t="str">
        <f t="shared" si="48"/>
        <v/>
      </c>
      <c r="L229" s="33" t="str">
        <f t="shared" si="49"/>
        <v/>
      </c>
      <c r="M229" s="32" t="str">
        <f t="shared" si="50"/>
        <v/>
      </c>
      <c r="N229" s="32">
        <f t="shared" si="51"/>
        <v>10700406</v>
      </c>
      <c r="O229" s="34" t="str">
        <f t="shared" si="52"/>
        <v/>
      </c>
      <c r="P229" s="34" t="str">
        <f t="shared" si="53"/>
        <v/>
      </c>
      <c r="Q229" s="35" t="str">
        <f t="shared" si="54"/>
        <v/>
      </c>
      <c r="R229" s="36" t="str">
        <f t="shared" si="55"/>
        <v/>
      </c>
    </row>
    <row r="230" spans="5:18" ht="15.6">
      <c r="E230" s="30" t="str">
        <f t="shared" si="42"/>
        <v/>
      </c>
      <c r="F230" s="31" t="str">
        <f t="shared" si="43"/>
        <v/>
      </c>
      <c r="G230" s="31" t="str">
        <f t="shared" si="44"/>
        <v/>
      </c>
      <c r="H230" s="31" t="str">
        <f t="shared" si="45"/>
        <v/>
      </c>
      <c r="I230" s="31" t="str">
        <f t="shared" si="46"/>
        <v/>
      </c>
      <c r="J230" s="31" t="str">
        <f t="shared" si="47"/>
        <v/>
      </c>
      <c r="K230" s="32" t="str">
        <f t="shared" si="48"/>
        <v/>
      </c>
      <c r="L230" s="33" t="str">
        <f t="shared" si="49"/>
        <v/>
      </c>
      <c r="M230" s="32" t="str">
        <f t="shared" si="50"/>
        <v/>
      </c>
      <c r="N230" s="32">
        <f t="shared" si="51"/>
        <v>10700406</v>
      </c>
      <c r="O230" s="34" t="str">
        <f t="shared" si="52"/>
        <v/>
      </c>
      <c r="P230" s="34" t="str">
        <f t="shared" si="53"/>
        <v/>
      </c>
      <c r="Q230" s="35" t="str">
        <f t="shared" si="54"/>
        <v/>
      </c>
      <c r="R230" s="36" t="str">
        <f t="shared" si="55"/>
        <v/>
      </c>
    </row>
    <row r="231" spans="5:18" ht="15.6">
      <c r="E231" s="30" t="str">
        <f t="shared" si="42"/>
        <v/>
      </c>
      <c r="F231" s="31" t="str">
        <f t="shared" si="43"/>
        <v/>
      </c>
      <c r="G231" s="31" t="str">
        <f t="shared" si="44"/>
        <v/>
      </c>
      <c r="H231" s="31" t="str">
        <f t="shared" si="45"/>
        <v/>
      </c>
      <c r="I231" s="31" t="str">
        <f t="shared" si="46"/>
        <v/>
      </c>
      <c r="J231" s="31" t="str">
        <f t="shared" si="47"/>
        <v/>
      </c>
      <c r="K231" s="32" t="str">
        <f t="shared" si="48"/>
        <v/>
      </c>
      <c r="L231" s="33" t="str">
        <f t="shared" si="49"/>
        <v/>
      </c>
      <c r="M231" s="32" t="str">
        <f t="shared" si="50"/>
        <v/>
      </c>
      <c r="N231" s="32">
        <f t="shared" si="51"/>
        <v>10700406</v>
      </c>
      <c r="O231" s="34" t="str">
        <f t="shared" si="52"/>
        <v/>
      </c>
      <c r="P231" s="34" t="str">
        <f t="shared" si="53"/>
        <v/>
      </c>
      <c r="Q231" s="35" t="str">
        <f t="shared" si="54"/>
        <v/>
      </c>
      <c r="R231" s="36" t="str">
        <f t="shared" si="55"/>
        <v/>
      </c>
    </row>
    <row r="232" spans="5:18" ht="15.6">
      <c r="E232" s="30" t="str">
        <f t="shared" si="42"/>
        <v/>
      </c>
      <c r="F232" s="31" t="str">
        <f t="shared" si="43"/>
        <v/>
      </c>
      <c r="G232" s="31" t="str">
        <f t="shared" si="44"/>
        <v/>
      </c>
      <c r="H232" s="31" t="str">
        <f t="shared" si="45"/>
        <v/>
      </c>
      <c r="I232" s="31" t="str">
        <f t="shared" si="46"/>
        <v/>
      </c>
      <c r="J232" s="31" t="str">
        <f t="shared" si="47"/>
        <v/>
      </c>
      <c r="K232" s="32" t="str">
        <f t="shared" si="48"/>
        <v/>
      </c>
      <c r="L232" s="33" t="str">
        <f t="shared" si="49"/>
        <v/>
      </c>
      <c r="M232" s="32" t="str">
        <f t="shared" si="50"/>
        <v/>
      </c>
      <c r="N232" s="32">
        <f t="shared" si="51"/>
        <v>10700406</v>
      </c>
      <c r="O232" s="34" t="str">
        <f t="shared" si="52"/>
        <v/>
      </c>
      <c r="P232" s="34" t="str">
        <f t="shared" si="53"/>
        <v/>
      </c>
      <c r="Q232" s="35" t="str">
        <f t="shared" si="54"/>
        <v/>
      </c>
      <c r="R232" s="36" t="str">
        <f t="shared" si="55"/>
        <v/>
      </c>
    </row>
    <row r="233" spans="5:18" ht="15.6">
      <c r="E233" s="30" t="str">
        <f t="shared" si="42"/>
        <v/>
      </c>
      <c r="F233" s="31" t="str">
        <f t="shared" si="43"/>
        <v/>
      </c>
      <c r="G233" s="31" t="str">
        <f t="shared" si="44"/>
        <v/>
      </c>
      <c r="H233" s="31" t="str">
        <f t="shared" si="45"/>
        <v/>
      </c>
      <c r="I233" s="31" t="str">
        <f t="shared" si="46"/>
        <v/>
      </c>
      <c r="J233" s="31" t="str">
        <f t="shared" si="47"/>
        <v/>
      </c>
      <c r="K233" s="32" t="str">
        <f t="shared" si="48"/>
        <v/>
      </c>
      <c r="L233" s="33" t="str">
        <f t="shared" si="49"/>
        <v/>
      </c>
      <c r="M233" s="32" t="str">
        <f t="shared" si="50"/>
        <v/>
      </c>
      <c r="N233" s="32">
        <f t="shared" si="51"/>
        <v>10700406</v>
      </c>
      <c r="O233" s="34" t="str">
        <f t="shared" si="52"/>
        <v/>
      </c>
      <c r="P233" s="34" t="str">
        <f t="shared" si="53"/>
        <v/>
      </c>
      <c r="Q233" s="35" t="str">
        <f t="shared" si="54"/>
        <v/>
      </c>
      <c r="R233" s="36" t="str">
        <f t="shared" si="55"/>
        <v/>
      </c>
    </row>
    <row r="234" spans="5:18" ht="15.6">
      <c r="E234" s="30" t="str">
        <f t="shared" si="42"/>
        <v/>
      </c>
      <c r="F234" s="31" t="str">
        <f t="shared" si="43"/>
        <v/>
      </c>
      <c r="G234" s="31" t="str">
        <f t="shared" si="44"/>
        <v/>
      </c>
      <c r="H234" s="31" t="str">
        <f t="shared" si="45"/>
        <v/>
      </c>
      <c r="I234" s="31" t="str">
        <f t="shared" si="46"/>
        <v/>
      </c>
      <c r="J234" s="31" t="str">
        <f t="shared" si="47"/>
        <v/>
      </c>
      <c r="K234" s="32" t="str">
        <f t="shared" si="48"/>
        <v/>
      </c>
      <c r="L234" s="33" t="str">
        <f t="shared" si="49"/>
        <v/>
      </c>
      <c r="M234" s="32" t="str">
        <f t="shared" si="50"/>
        <v/>
      </c>
      <c r="N234" s="32">
        <f t="shared" si="51"/>
        <v>10700406</v>
      </c>
      <c r="O234" s="34" t="str">
        <f t="shared" si="52"/>
        <v/>
      </c>
      <c r="P234" s="34" t="str">
        <f t="shared" si="53"/>
        <v/>
      </c>
      <c r="Q234" s="35" t="str">
        <f t="shared" si="54"/>
        <v/>
      </c>
      <c r="R234" s="36" t="str">
        <f t="shared" si="55"/>
        <v/>
      </c>
    </row>
    <row r="235" spans="5:18" ht="15.6">
      <c r="E235" s="30" t="str">
        <f t="shared" si="42"/>
        <v/>
      </c>
      <c r="F235" s="31" t="str">
        <f t="shared" si="43"/>
        <v/>
      </c>
      <c r="G235" s="31" t="str">
        <f t="shared" si="44"/>
        <v/>
      </c>
      <c r="H235" s="31" t="str">
        <f t="shared" si="45"/>
        <v/>
      </c>
      <c r="I235" s="31" t="str">
        <f t="shared" si="46"/>
        <v/>
      </c>
      <c r="J235" s="31" t="str">
        <f t="shared" si="47"/>
        <v/>
      </c>
      <c r="K235" s="32" t="str">
        <f t="shared" si="48"/>
        <v/>
      </c>
      <c r="L235" s="33" t="str">
        <f t="shared" si="49"/>
        <v/>
      </c>
      <c r="M235" s="32" t="str">
        <f t="shared" si="50"/>
        <v/>
      </c>
      <c r="N235" s="32">
        <f t="shared" si="51"/>
        <v>10700406</v>
      </c>
      <c r="O235" s="34" t="str">
        <f t="shared" si="52"/>
        <v/>
      </c>
      <c r="P235" s="34" t="str">
        <f t="shared" si="53"/>
        <v/>
      </c>
      <c r="Q235" s="35" t="str">
        <f t="shared" si="54"/>
        <v/>
      </c>
      <c r="R235" s="36" t="str">
        <f t="shared" si="55"/>
        <v/>
      </c>
    </row>
    <row r="236" spans="5:18" ht="15.6">
      <c r="E236" s="30" t="str">
        <f t="shared" si="42"/>
        <v/>
      </c>
      <c r="F236" s="31" t="str">
        <f t="shared" si="43"/>
        <v/>
      </c>
      <c r="G236" s="31" t="str">
        <f t="shared" si="44"/>
        <v/>
      </c>
      <c r="H236" s="31" t="str">
        <f t="shared" si="45"/>
        <v/>
      </c>
      <c r="I236" s="31" t="str">
        <f t="shared" si="46"/>
        <v/>
      </c>
      <c r="J236" s="31" t="str">
        <f t="shared" si="47"/>
        <v/>
      </c>
      <c r="K236" s="32" t="str">
        <f t="shared" si="48"/>
        <v/>
      </c>
      <c r="L236" s="33" t="str">
        <f t="shared" si="49"/>
        <v/>
      </c>
      <c r="M236" s="32" t="str">
        <f t="shared" si="50"/>
        <v/>
      </c>
      <c r="N236" s="32">
        <f t="shared" si="51"/>
        <v>10700406</v>
      </c>
      <c r="O236" s="34" t="str">
        <f t="shared" si="52"/>
        <v/>
      </c>
      <c r="P236" s="34" t="str">
        <f t="shared" si="53"/>
        <v/>
      </c>
      <c r="Q236" s="35" t="str">
        <f t="shared" si="54"/>
        <v/>
      </c>
      <c r="R236" s="36" t="str">
        <f t="shared" si="55"/>
        <v/>
      </c>
    </row>
    <row r="237" spans="5:18" ht="15.6">
      <c r="E237" s="30" t="str">
        <f t="shared" si="42"/>
        <v/>
      </c>
      <c r="F237" s="31" t="str">
        <f t="shared" si="43"/>
        <v/>
      </c>
      <c r="G237" s="31" t="str">
        <f t="shared" si="44"/>
        <v/>
      </c>
      <c r="H237" s="31" t="str">
        <f t="shared" si="45"/>
        <v/>
      </c>
      <c r="I237" s="31" t="str">
        <f t="shared" si="46"/>
        <v/>
      </c>
      <c r="J237" s="31" t="str">
        <f t="shared" si="47"/>
        <v/>
      </c>
      <c r="K237" s="32" t="str">
        <f t="shared" si="48"/>
        <v/>
      </c>
      <c r="L237" s="33" t="str">
        <f t="shared" si="49"/>
        <v/>
      </c>
      <c r="M237" s="32" t="str">
        <f t="shared" si="50"/>
        <v/>
      </c>
      <c r="N237" s="32">
        <f t="shared" si="51"/>
        <v>10700406</v>
      </c>
      <c r="O237" s="34" t="str">
        <f t="shared" si="52"/>
        <v/>
      </c>
      <c r="P237" s="34" t="str">
        <f t="shared" si="53"/>
        <v/>
      </c>
      <c r="Q237" s="35" t="str">
        <f t="shared" si="54"/>
        <v/>
      </c>
      <c r="R237" s="36" t="str">
        <f t="shared" si="55"/>
        <v/>
      </c>
    </row>
    <row r="238" spans="5:18" ht="15.6">
      <c r="E238" s="30" t="str">
        <f t="shared" si="42"/>
        <v/>
      </c>
      <c r="F238" s="31" t="str">
        <f t="shared" si="43"/>
        <v/>
      </c>
      <c r="G238" s="31" t="str">
        <f t="shared" si="44"/>
        <v/>
      </c>
      <c r="H238" s="31" t="str">
        <f t="shared" si="45"/>
        <v/>
      </c>
      <c r="I238" s="31" t="str">
        <f t="shared" si="46"/>
        <v/>
      </c>
      <c r="J238" s="31" t="str">
        <f t="shared" si="47"/>
        <v/>
      </c>
      <c r="K238" s="32" t="str">
        <f t="shared" si="48"/>
        <v/>
      </c>
      <c r="L238" s="33" t="str">
        <f t="shared" si="49"/>
        <v/>
      </c>
      <c r="M238" s="32" t="str">
        <f t="shared" si="50"/>
        <v/>
      </c>
      <c r="N238" s="32">
        <f t="shared" si="51"/>
        <v>10700406</v>
      </c>
      <c r="O238" s="34" t="str">
        <f t="shared" si="52"/>
        <v/>
      </c>
      <c r="P238" s="34" t="str">
        <f t="shared" si="53"/>
        <v/>
      </c>
      <c r="Q238" s="35" t="str">
        <f t="shared" si="54"/>
        <v/>
      </c>
      <c r="R238" s="36" t="str">
        <f t="shared" si="55"/>
        <v/>
      </c>
    </row>
    <row r="239" spans="5:18" ht="15.6">
      <c r="E239" s="30" t="str">
        <f t="shared" si="42"/>
        <v/>
      </c>
      <c r="F239" s="31" t="str">
        <f t="shared" si="43"/>
        <v/>
      </c>
      <c r="G239" s="31" t="str">
        <f t="shared" si="44"/>
        <v/>
      </c>
      <c r="H239" s="31" t="str">
        <f t="shared" si="45"/>
        <v/>
      </c>
      <c r="I239" s="31" t="str">
        <f t="shared" si="46"/>
        <v/>
      </c>
      <c r="J239" s="31" t="str">
        <f t="shared" si="47"/>
        <v/>
      </c>
      <c r="K239" s="32" t="str">
        <f t="shared" si="48"/>
        <v/>
      </c>
      <c r="L239" s="33" t="str">
        <f t="shared" si="49"/>
        <v/>
      </c>
      <c r="M239" s="32" t="str">
        <f t="shared" si="50"/>
        <v/>
      </c>
      <c r="N239" s="32">
        <f t="shared" si="51"/>
        <v>10700406</v>
      </c>
      <c r="O239" s="34" t="str">
        <f t="shared" si="52"/>
        <v/>
      </c>
      <c r="P239" s="34" t="str">
        <f t="shared" si="53"/>
        <v/>
      </c>
      <c r="Q239" s="35" t="str">
        <f t="shared" si="54"/>
        <v/>
      </c>
      <c r="R239" s="36" t="str">
        <f t="shared" si="55"/>
        <v/>
      </c>
    </row>
    <row r="240" spans="5:18" ht="15.6">
      <c r="E240" s="30" t="str">
        <f t="shared" si="42"/>
        <v/>
      </c>
      <c r="F240" s="31" t="str">
        <f t="shared" si="43"/>
        <v/>
      </c>
      <c r="G240" s="31" t="str">
        <f t="shared" si="44"/>
        <v/>
      </c>
      <c r="H240" s="31" t="str">
        <f t="shared" si="45"/>
        <v/>
      </c>
      <c r="I240" s="31" t="str">
        <f t="shared" si="46"/>
        <v/>
      </c>
      <c r="J240" s="31" t="str">
        <f t="shared" si="47"/>
        <v/>
      </c>
      <c r="K240" s="32" t="str">
        <f t="shared" si="48"/>
        <v/>
      </c>
      <c r="L240" s="33" t="str">
        <f t="shared" si="49"/>
        <v/>
      </c>
      <c r="M240" s="32" t="str">
        <f t="shared" si="50"/>
        <v/>
      </c>
      <c r="N240" s="32">
        <f t="shared" si="51"/>
        <v>10700406</v>
      </c>
      <c r="O240" s="34" t="str">
        <f t="shared" si="52"/>
        <v/>
      </c>
      <c r="P240" s="34" t="str">
        <f t="shared" si="53"/>
        <v/>
      </c>
      <c r="Q240" s="35" t="str">
        <f t="shared" si="54"/>
        <v/>
      </c>
      <c r="R240" s="36" t="str">
        <f t="shared" si="55"/>
        <v/>
      </c>
    </row>
    <row r="241" spans="5:18" ht="15.6">
      <c r="E241" s="30" t="str">
        <f t="shared" si="42"/>
        <v/>
      </c>
      <c r="F241" s="31" t="str">
        <f t="shared" si="43"/>
        <v/>
      </c>
      <c r="G241" s="31" t="str">
        <f t="shared" si="44"/>
        <v/>
      </c>
      <c r="H241" s="31" t="str">
        <f t="shared" si="45"/>
        <v/>
      </c>
      <c r="I241" s="31" t="str">
        <f t="shared" si="46"/>
        <v/>
      </c>
      <c r="J241" s="31" t="str">
        <f t="shared" si="47"/>
        <v/>
      </c>
      <c r="K241" s="32" t="str">
        <f t="shared" si="48"/>
        <v/>
      </c>
      <c r="L241" s="33" t="str">
        <f t="shared" si="49"/>
        <v/>
      </c>
      <c r="M241" s="32" t="str">
        <f t="shared" si="50"/>
        <v/>
      </c>
      <c r="N241" s="32">
        <f t="shared" si="51"/>
        <v>10700406</v>
      </c>
      <c r="O241" s="34" t="str">
        <f t="shared" si="52"/>
        <v/>
      </c>
      <c r="P241" s="34" t="str">
        <f t="shared" si="53"/>
        <v/>
      </c>
      <c r="Q241" s="35" t="str">
        <f t="shared" si="54"/>
        <v/>
      </c>
      <c r="R241" s="36" t="str">
        <f t="shared" si="55"/>
        <v/>
      </c>
    </row>
    <row r="242" spans="5:18" ht="15.6">
      <c r="E242" s="30" t="str">
        <f t="shared" si="42"/>
        <v/>
      </c>
      <c r="F242" s="31" t="str">
        <f t="shared" si="43"/>
        <v/>
      </c>
      <c r="G242" s="31" t="str">
        <f t="shared" si="44"/>
        <v/>
      </c>
      <c r="H242" s="31" t="str">
        <f t="shared" si="45"/>
        <v/>
      </c>
      <c r="I242" s="31" t="str">
        <f t="shared" si="46"/>
        <v/>
      </c>
      <c r="J242" s="31" t="str">
        <f t="shared" si="47"/>
        <v/>
      </c>
      <c r="K242" s="32" t="str">
        <f t="shared" si="48"/>
        <v/>
      </c>
      <c r="L242" s="33" t="str">
        <f t="shared" si="49"/>
        <v/>
      </c>
      <c r="M242" s="32" t="str">
        <f t="shared" si="50"/>
        <v/>
      </c>
      <c r="N242" s="32">
        <f t="shared" si="51"/>
        <v>10700406</v>
      </c>
      <c r="O242" s="34" t="str">
        <f t="shared" si="52"/>
        <v/>
      </c>
      <c r="P242" s="34" t="str">
        <f t="shared" si="53"/>
        <v/>
      </c>
      <c r="Q242" s="35" t="str">
        <f t="shared" si="54"/>
        <v/>
      </c>
      <c r="R242" s="36" t="str">
        <f t="shared" si="55"/>
        <v/>
      </c>
    </row>
  </sheetData>
  <mergeCells count="9">
    <mergeCell ref="A1:S1"/>
    <mergeCell ref="A2:S2"/>
    <mergeCell ref="A3:S3"/>
    <mergeCell ref="A4:C4"/>
    <mergeCell ref="D4:S4"/>
    <mergeCell ref="A5:C5"/>
    <mergeCell ref="D5:E5"/>
    <mergeCell ref="L5:Q5"/>
    <mergeCell ref="R5:S5"/>
  </mergeCells>
  <phoneticPr fontId="3" type="noConversion"/>
  <conditionalFormatting sqref="E7:E242">
    <cfRule type="cellIs" dxfId="3" priority="1" stopIfTrue="1" operator="equal">
      <formula>"无效/超出上限"</formula>
    </cfRule>
  </conditionalFormatting>
  <conditionalFormatting sqref="G7:L242">
    <cfRule type="cellIs" dxfId="1" priority="2" stopIfTrue="1" operator="equal">
      <formula>"不参与"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abSelected="1" workbookViewId="0">
      <selection activeCell="G2" sqref="G2:I2"/>
    </sheetView>
  </sheetViews>
  <sheetFormatPr defaultColWidth="9" defaultRowHeight="14.4"/>
  <cols>
    <col min="1" max="1" width="5.44140625" customWidth="1"/>
    <col min="2" max="2" width="9.44140625" customWidth="1"/>
    <col min="3" max="3" width="46.77734375" customWidth="1"/>
    <col min="4" max="4" width="16.77734375" customWidth="1"/>
    <col min="5" max="5" width="14.6640625" customWidth="1"/>
    <col min="6" max="6" width="15.88671875" customWidth="1"/>
    <col min="7" max="7" width="12.109375" customWidth="1"/>
    <col min="8" max="8" width="17.33203125" customWidth="1"/>
    <col min="9" max="9" width="26.44140625" customWidth="1"/>
  </cols>
  <sheetData>
    <row r="1" spans="1:9" ht="36.9" customHeight="1">
      <c r="A1" s="39" t="s">
        <v>25</v>
      </c>
      <c r="B1" s="39"/>
      <c r="C1" s="39"/>
      <c r="D1" s="39"/>
      <c r="E1" s="39"/>
      <c r="F1" s="39"/>
      <c r="G1" s="39"/>
      <c r="H1" s="39"/>
      <c r="I1" s="39"/>
    </row>
    <row r="2" spans="1:9" ht="32.4" customHeight="1">
      <c r="A2" s="40" t="s">
        <v>26</v>
      </c>
      <c r="B2" s="41"/>
      <c r="C2" s="41"/>
      <c r="D2" s="42"/>
      <c r="E2" s="43" t="s">
        <v>27</v>
      </c>
      <c r="F2" s="44"/>
      <c r="G2" s="43" t="s">
        <v>322</v>
      </c>
      <c r="H2" s="45"/>
      <c r="I2" s="44"/>
    </row>
    <row r="3" spans="1:9" ht="23.1" customHeight="1">
      <c r="A3" s="40" t="s">
        <v>2</v>
      </c>
      <c r="B3" s="41"/>
      <c r="C3" s="41"/>
      <c r="D3" s="42"/>
      <c r="E3" s="43" t="s">
        <v>28</v>
      </c>
      <c r="F3" s="44"/>
      <c r="G3" s="43" t="s">
        <v>29</v>
      </c>
      <c r="H3" s="45"/>
      <c r="I3" s="44"/>
    </row>
    <row r="4" spans="1:9" ht="29.1" customHeight="1">
      <c r="A4" s="40" t="s">
        <v>30</v>
      </c>
      <c r="B4" s="41"/>
      <c r="C4" s="41"/>
      <c r="D4" s="42"/>
      <c r="E4" s="43" t="s">
        <v>31</v>
      </c>
      <c r="F4" s="44"/>
      <c r="G4" s="43" t="s">
        <v>32</v>
      </c>
      <c r="H4" s="45"/>
      <c r="I4" s="44"/>
    </row>
    <row r="5" spans="1:9" ht="29.1" customHeight="1">
      <c r="A5" s="40" t="s">
        <v>33</v>
      </c>
      <c r="B5" s="41"/>
      <c r="C5" s="41"/>
      <c r="D5" s="42"/>
      <c r="E5" s="43" t="s">
        <v>34</v>
      </c>
      <c r="F5" s="44"/>
      <c r="G5" s="43" t="s">
        <v>35</v>
      </c>
      <c r="H5" s="45"/>
      <c r="I5" s="44"/>
    </row>
    <row r="6" spans="1:9" ht="31.2">
      <c r="A6" s="46" t="s">
        <v>6</v>
      </c>
      <c r="B6" s="46" t="s">
        <v>7</v>
      </c>
      <c r="C6" s="46" t="s">
        <v>8</v>
      </c>
      <c r="D6" s="47" t="s">
        <v>36</v>
      </c>
      <c r="E6" s="48" t="s">
        <v>37</v>
      </c>
      <c r="F6" s="46" t="s">
        <v>38</v>
      </c>
      <c r="G6" s="46" t="s">
        <v>39</v>
      </c>
      <c r="H6" s="46" t="s">
        <v>40</v>
      </c>
      <c r="I6" s="46" t="s">
        <v>41</v>
      </c>
    </row>
    <row r="7" spans="1:9" ht="34.950000000000003" customHeight="1">
      <c r="A7" s="46">
        <v>1</v>
      </c>
      <c r="B7" s="49">
        <v>2</v>
      </c>
      <c r="C7" s="49" t="s">
        <v>42</v>
      </c>
      <c r="D7" s="49" t="s">
        <v>43</v>
      </c>
      <c r="E7" s="46">
        <v>105</v>
      </c>
      <c r="F7" s="46" t="s">
        <v>44</v>
      </c>
      <c r="G7" s="46" t="s">
        <v>45</v>
      </c>
      <c r="H7" s="46" t="s">
        <v>46</v>
      </c>
      <c r="I7" s="46"/>
    </row>
    <row r="8" spans="1:9" ht="34.950000000000003" customHeight="1">
      <c r="A8" s="46">
        <v>2</v>
      </c>
      <c r="B8" s="49">
        <v>3</v>
      </c>
      <c r="C8" s="49" t="s">
        <v>47</v>
      </c>
      <c r="D8" s="49" t="s">
        <v>43</v>
      </c>
      <c r="E8" s="46">
        <v>105</v>
      </c>
      <c r="F8" s="46" t="s">
        <v>44</v>
      </c>
      <c r="G8" s="46" t="s">
        <v>48</v>
      </c>
      <c r="H8" s="46" t="s">
        <v>46</v>
      </c>
      <c r="I8" s="46"/>
    </row>
    <row r="9" spans="1:9" ht="34.950000000000003" customHeight="1">
      <c r="A9" s="46">
        <v>3</v>
      </c>
      <c r="B9" s="49">
        <v>6</v>
      </c>
      <c r="C9" s="49" t="s">
        <v>49</v>
      </c>
      <c r="D9" s="49" t="s">
        <v>50</v>
      </c>
      <c r="E9" s="46">
        <v>105</v>
      </c>
      <c r="F9" s="46" t="s">
        <v>44</v>
      </c>
      <c r="G9" s="46" t="s">
        <v>51</v>
      </c>
      <c r="H9" s="46" t="s">
        <v>52</v>
      </c>
      <c r="I9" s="46"/>
    </row>
    <row r="10" spans="1:9" ht="34.950000000000003" customHeight="1">
      <c r="A10" s="46">
        <v>4</v>
      </c>
      <c r="B10" s="49">
        <v>7</v>
      </c>
      <c r="C10" s="49" t="s">
        <v>53</v>
      </c>
      <c r="D10" s="49" t="s">
        <v>50</v>
      </c>
      <c r="E10" s="46">
        <v>105</v>
      </c>
      <c r="F10" s="46" t="s">
        <v>44</v>
      </c>
      <c r="G10" s="46" t="s">
        <v>54</v>
      </c>
      <c r="H10" s="46" t="s">
        <v>52</v>
      </c>
      <c r="I10" s="46"/>
    </row>
    <row r="11" spans="1:9" ht="34.950000000000003" customHeight="1">
      <c r="A11" s="46">
        <v>5</v>
      </c>
      <c r="B11" s="49">
        <v>9</v>
      </c>
      <c r="C11" s="49" t="s">
        <v>55</v>
      </c>
      <c r="D11" s="49" t="s">
        <v>43</v>
      </c>
      <c r="E11" s="46">
        <v>105</v>
      </c>
      <c r="F11" s="46" t="s">
        <v>44</v>
      </c>
      <c r="G11" s="46" t="s">
        <v>56</v>
      </c>
      <c r="H11" s="46" t="s">
        <v>46</v>
      </c>
      <c r="I11" s="46"/>
    </row>
    <row r="12" spans="1:9" s="51" customFormat="1" ht="34.950000000000003" customHeight="1">
      <c r="A12" s="46">
        <v>6</v>
      </c>
      <c r="B12" s="50">
        <v>10</v>
      </c>
      <c r="C12" s="50" t="s">
        <v>57</v>
      </c>
      <c r="D12" s="49" t="s">
        <v>43</v>
      </c>
      <c r="E12" s="46">
        <v>105</v>
      </c>
      <c r="F12" s="46" t="s">
        <v>44</v>
      </c>
      <c r="G12" s="50" t="s">
        <v>58</v>
      </c>
      <c r="H12" s="50" t="s">
        <v>46</v>
      </c>
      <c r="I12" s="50"/>
    </row>
    <row r="13" spans="1:9" s="51" customFormat="1" ht="34.950000000000003" customHeight="1">
      <c r="A13" s="46">
        <v>7</v>
      </c>
      <c r="B13" s="50">
        <v>11</v>
      </c>
      <c r="C13" s="50" t="s">
        <v>59</v>
      </c>
      <c r="D13" s="49" t="s">
        <v>43</v>
      </c>
      <c r="E13" s="46">
        <v>105</v>
      </c>
      <c r="F13" s="46" t="s">
        <v>44</v>
      </c>
      <c r="G13" s="50" t="s">
        <v>60</v>
      </c>
      <c r="H13" s="50" t="s">
        <v>52</v>
      </c>
      <c r="I13" s="50"/>
    </row>
    <row r="14" spans="1:9" s="51" customFormat="1" ht="34.950000000000003" customHeight="1">
      <c r="A14" s="46">
        <v>8</v>
      </c>
      <c r="B14" s="50">
        <v>12</v>
      </c>
      <c r="C14" s="50" t="s">
        <v>61</v>
      </c>
      <c r="D14" s="49" t="s">
        <v>43</v>
      </c>
      <c r="E14" s="46">
        <v>105</v>
      </c>
      <c r="F14" s="46" t="s">
        <v>44</v>
      </c>
      <c r="G14" s="50" t="s">
        <v>62</v>
      </c>
      <c r="H14" s="50" t="s">
        <v>52</v>
      </c>
      <c r="I14" s="50"/>
    </row>
    <row r="15" spans="1:9" s="51" customFormat="1" ht="34.950000000000003" customHeight="1">
      <c r="A15" s="46">
        <v>9</v>
      </c>
      <c r="B15" s="49">
        <v>13</v>
      </c>
      <c r="C15" s="49" t="s">
        <v>63</v>
      </c>
      <c r="D15" s="49" t="s">
        <v>50</v>
      </c>
      <c r="E15" s="46">
        <v>105</v>
      </c>
      <c r="F15" s="46" t="s">
        <v>44</v>
      </c>
      <c r="G15" s="52" t="s">
        <v>64</v>
      </c>
      <c r="H15" s="52" t="s">
        <v>52</v>
      </c>
      <c r="I15" s="50"/>
    </row>
    <row r="16" spans="1:9" ht="34.950000000000003" customHeight="1">
      <c r="A16" s="46">
        <v>10</v>
      </c>
      <c r="B16" s="50">
        <v>14</v>
      </c>
      <c r="C16" s="50" t="s">
        <v>65</v>
      </c>
      <c r="D16" s="49" t="s">
        <v>43</v>
      </c>
      <c r="E16" s="46">
        <v>105</v>
      </c>
      <c r="F16" s="46" t="s">
        <v>44</v>
      </c>
      <c r="G16" s="50" t="s">
        <v>66</v>
      </c>
      <c r="H16" s="50" t="s">
        <v>46</v>
      </c>
      <c r="I16" s="46"/>
    </row>
    <row r="17" spans="1:9" s="51" customFormat="1" ht="34.950000000000003" customHeight="1">
      <c r="A17" s="46">
        <v>11</v>
      </c>
      <c r="B17" s="49">
        <v>15</v>
      </c>
      <c r="C17" s="49" t="s">
        <v>67</v>
      </c>
      <c r="D17" s="49" t="s">
        <v>43</v>
      </c>
      <c r="E17" s="46">
        <v>105</v>
      </c>
      <c r="F17" s="46" t="s">
        <v>44</v>
      </c>
      <c r="G17" s="46" t="s">
        <v>68</v>
      </c>
      <c r="H17" s="46" t="s">
        <v>46</v>
      </c>
      <c r="I17" s="50"/>
    </row>
    <row r="18" spans="1:9" ht="34.950000000000003" customHeight="1">
      <c r="A18" s="46">
        <v>12</v>
      </c>
      <c r="B18" s="50">
        <v>16</v>
      </c>
      <c r="C18" s="50" t="s">
        <v>69</v>
      </c>
      <c r="D18" s="49" t="s">
        <v>43</v>
      </c>
      <c r="E18" s="46">
        <v>105</v>
      </c>
      <c r="F18" s="46" t="s">
        <v>44</v>
      </c>
      <c r="G18" s="50" t="s">
        <v>70</v>
      </c>
      <c r="H18" s="50" t="s">
        <v>52</v>
      </c>
      <c r="I18" s="46"/>
    </row>
    <row r="19" spans="1:9" ht="34.950000000000003" customHeight="1">
      <c r="A19" s="46">
        <v>13</v>
      </c>
      <c r="B19" s="49">
        <v>18</v>
      </c>
      <c r="C19" s="53" t="s">
        <v>71</v>
      </c>
      <c r="D19" s="49" t="s">
        <v>43</v>
      </c>
      <c r="E19" s="46">
        <v>105</v>
      </c>
      <c r="F19" s="46" t="s">
        <v>44</v>
      </c>
      <c r="G19" s="46" t="s">
        <v>72</v>
      </c>
      <c r="H19" s="46" t="s">
        <v>52</v>
      </c>
      <c r="I19" s="46"/>
    </row>
    <row r="20" spans="1:9" ht="34.950000000000003" customHeight="1">
      <c r="A20" s="46">
        <v>14</v>
      </c>
      <c r="B20" s="49">
        <v>19</v>
      </c>
      <c r="C20" s="49" t="s">
        <v>73</v>
      </c>
      <c r="D20" s="49" t="s">
        <v>43</v>
      </c>
      <c r="E20" s="46">
        <v>105</v>
      </c>
      <c r="F20" s="46" t="s">
        <v>44</v>
      </c>
      <c r="G20" s="46" t="s">
        <v>74</v>
      </c>
      <c r="H20" s="46" t="s">
        <v>52</v>
      </c>
      <c r="I20" s="46"/>
    </row>
    <row r="21" spans="1:9" ht="34.950000000000003" customHeight="1">
      <c r="A21" s="46">
        <v>15</v>
      </c>
      <c r="B21" s="49">
        <v>20</v>
      </c>
      <c r="C21" s="53" t="s">
        <v>75</v>
      </c>
      <c r="D21" s="49" t="s">
        <v>43</v>
      </c>
      <c r="E21" s="46">
        <v>105</v>
      </c>
      <c r="F21" s="46" t="s">
        <v>44</v>
      </c>
      <c r="G21" s="46" t="s">
        <v>76</v>
      </c>
      <c r="H21" s="46" t="s">
        <v>52</v>
      </c>
      <c r="I21" s="46"/>
    </row>
    <row r="22" spans="1:9" ht="34.950000000000003" customHeight="1">
      <c r="A22" s="46">
        <v>16</v>
      </c>
      <c r="B22" s="49">
        <v>21</v>
      </c>
      <c r="C22" s="49" t="s">
        <v>77</v>
      </c>
      <c r="D22" s="49" t="s">
        <v>43</v>
      </c>
      <c r="E22" s="46">
        <v>105</v>
      </c>
      <c r="F22" s="46" t="s">
        <v>44</v>
      </c>
      <c r="G22" s="46" t="s">
        <v>78</v>
      </c>
      <c r="H22" s="46" t="s">
        <v>52</v>
      </c>
      <c r="I22" s="46"/>
    </row>
    <row r="23" spans="1:9" ht="34.950000000000003" customHeight="1">
      <c r="A23" s="46">
        <v>17</v>
      </c>
      <c r="B23" s="49">
        <v>22</v>
      </c>
      <c r="C23" s="53" t="s">
        <v>79</v>
      </c>
      <c r="D23" s="49" t="s">
        <v>43</v>
      </c>
      <c r="E23" s="46">
        <v>105</v>
      </c>
      <c r="F23" s="46" t="s">
        <v>44</v>
      </c>
      <c r="G23" s="46" t="s">
        <v>80</v>
      </c>
      <c r="H23" s="46" t="s">
        <v>46</v>
      </c>
      <c r="I23" s="46"/>
    </row>
    <row r="24" spans="1:9" ht="34.950000000000003" customHeight="1">
      <c r="A24" s="46">
        <v>18</v>
      </c>
      <c r="B24" s="49">
        <v>23</v>
      </c>
      <c r="C24" s="49" t="s">
        <v>81</v>
      </c>
      <c r="D24" s="49" t="s">
        <v>50</v>
      </c>
      <c r="E24" s="46">
        <v>105</v>
      </c>
      <c r="F24" s="46" t="s">
        <v>44</v>
      </c>
      <c r="G24" s="46" t="s">
        <v>82</v>
      </c>
      <c r="H24" s="46" t="s">
        <v>46</v>
      </c>
      <c r="I24" s="46"/>
    </row>
    <row r="25" spans="1:9" ht="34.950000000000003" customHeight="1">
      <c r="A25" s="46">
        <v>19</v>
      </c>
      <c r="B25" s="49">
        <v>24</v>
      </c>
      <c r="C25" s="53" t="s">
        <v>83</v>
      </c>
      <c r="D25" s="49" t="s">
        <v>50</v>
      </c>
      <c r="E25" s="46">
        <v>105</v>
      </c>
      <c r="F25" s="46" t="s">
        <v>44</v>
      </c>
      <c r="G25" s="46" t="s">
        <v>84</v>
      </c>
      <c r="H25" s="46" t="s">
        <v>52</v>
      </c>
      <c r="I25" s="46"/>
    </row>
    <row r="26" spans="1:9" ht="34.950000000000003" customHeight="1">
      <c r="A26" s="46">
        <v>20</v>
      </c>
      <c r="B26" s="49">
        <v>27</v>
      </c>
      <c r="C26" s="49" t="s">
        <v>85</v>
      </c>
      <c r="D26" s="49" t="s">
        <v>50</v>
      </c>
      <c r="E26" s="46">
        <v>105</v>
      </c>
      <c r="F26" s="46" t="s">
        <v>44</v>
      </c>
      <c r="G26" s="46" t="s">
        <v>86</v>
      </c>
      <c r="H26" s="46" t="s">
        <v>46</v>
      </c>
      <c r="I26" s="46"/>
    </row>
    <row r="27" spans="1:9" ht="34.950000000000003" customHeight="1">
      <c r="A27" s="46">
        <v>21</v>
      </c>
      <c r="B27" s="49">
        <v>28</v>
      </c>
      <c r="C27" s="53" t="s">
        <v>87</v>
      </c>
      <c r="D27" s="49" t="s">
        <v>50</v>
      </c>
      <c r="E27" s="46">
        <v>105</v>
      </c>
      <c r="F27" s="46" t="s">
        <v>44</v>
      </c>
      <c r="G27" s="46" t="s">
        <v>88</v>
      </c>
      <c r="H27" s="46" t="s">
        <v>52</v>
      </c>
      <c r="I27" s="46"/>
    </row>
    <row r="28" spans="1:9" ht="34.950000000000003" customHeight="1">
      <c r="A28" s="46">
        <v>22</v>
      </c>
      <c r="B28" s="49">
        <v>29</v>
      </c>
      <c r="C28" s="49" t="s">
        <v>89</v>
      </c>
      <c r="D28" s="49" t="s">
        <v>50</v>
      </c>
      <c r="E28" s="46">
        <v>105</v>
      </c>
      <c r="F28" s="46" t="s">
        <v>44</v>
      </c>
      <c r="G28" s="46" t="s">
        <v>90</v>
      </c>
      <c r="H28" s="46" t="s">
        <v>52</v>
      </c>
      <c r="I28" s="46"/>
    </row>
    <row r="29" spans="1:9" ht="34.950000000000003" customHeight="1">
      <c r="A29" s="46">
        <v>23</v>
      </c>
      <c r="B29" s="49">
        <v>30</v>
      </c>
      <c r="C29" s="53" t="s">
        <v>91</v>
      </c>
      <c r="D29" s="49" t="s">
        <v>50</v>
      </c>
      <c r="E29" s="46">
        <v>105</v>
      </c>
      <c r="F29" s="46" t="s">
        <v>44</v>
      </c>
      <c r="G29" s="46" t="s">
        <v>92</v>
      </c>
      <c r="H29" s="46" t="s">
        <v>52</v>
      </c>
      <c r="I29" s="46"/>
    </row>
    <row r="30" spans="1:9" ht="34.950000000000003" customHeight="1">
      <c r="A30" s="46">
        <v>24</v>
      </c>
      <c r="B30" s="49">
        <v>32</v>
      </c>
      <c r="C30" s="53" t="s">
        <v>93</v>
      </c>
      <c r="D30" s="49" t="s">
        <v>50</v>
      </c>
      <c r="E30" s="46">
        <v>105</v>
      </c>
      <c r="F30" s="46" t="s">
        <v>44</v>
      </c>
      <c r="G30" s="46" t="s">
        <v>94</v>
      </c>
      <c r="H30" s="46" t="s">
        <v>52</v>
      </c>
      <c r="I30" s="46"/>
    </row>
    <row r="31" spans="1:9" ht="34.950000000000003" customHeight="1">
      <c r="A31" s="46">
        <v>25</v>
      </c>
      <c r="B31" s="49">
        <v>33</v>
      </c>
      <c r="C31" s="49" t="s">
        <v>95</v>
      </c>
      <c r="D31" s="49" t="s">
        <v>50</v>
      </c>
      <c r="E31" s="46">
        <v>105</v>
      </c>
      <c r="F31" s="46" t="s">
        <v>44</v>
      </c>
      <c r="G31" s="46" t="s">
        <v>96</v>
      </c>
      <c r="H31" s="46" t="s">
        <v>52</v>
      </c>
      <c r="I31" s="46"/>
    </row>
    <row r="32" spans="1:9" s="51" customFormat="1" ht="34.950000000000003" customHeight="1">
      <c r="A32" s="46">
        <v>26</v>
      </c>
      <c r="B32" s="49">
        <v>34</v>
      </c>
      <c r="C32" s="53" t="s">
        <v>97</v>
      </c>
      <c r="D32" s="49" t="s">
        <v>50</v>
      </c>
      <c r="E32" s="46">
        <v>105</v>
      </c>
      <c r="F32" s="46" t="s">
        <v>44</v>
      </c>
      <c r="G32" s="46" t="s">
        <v>98</v>
      </c>
      <c r="H32" s="46" t="s">
        <v>52</v>
      </c>
      <c r="I32" s="50"/>
    </row>
    <row r="33" spans="1:9" ht="34.950000000000003" customHeight="1">
      <c r="A33" s="46">
        <v>27</v>
      </c>
      <c r="B33" s="50">
        <v>35</v>
      </c>
      <c r="C33" s="50" t="s">
        <v>99</v>
      </c>
      <c r="D33" s="49" t="s">
        <v>43</v>
      </c>
      <c r="E33" s="46">
        <v>105</v>
      </c>
      <c r="F33" s="46" t="s">
        <v>44</v>
      </c>
      <c r="G33" s="50" t="s">
        <v>100</v>
      </c>
      <c r="H33" s="50" t="s">
        <v>52</v>
      </c>
      <c r="I33" s="46"/>
    </row>
    <row r="34" spans="1:9" ht="34.950000000000003" customHeight="1">
      <c r="A34" s="46">
        <v>28</v>
      </c>
      <c r="B34" s="49">
        <v>36</v>
      </c>
      <c r="C34" s="53" t="s">
        <v>101</v>
      </c>
      <c r="D34" s="49" t="s">
        <v>50</v>
      </c>
      <c r="E34" s="46">
        <v>105</v>
      </c>
      <c r="F34" s="46" t="s">
        <v>44</v>
      </c>
      <c r="G34" s="46" t="s">
        <v>102</v>
      </c>
      <c r="H34" s="46" t="s">
        <v>52</v>
      </c>
      <c r="I34" s="46"/>
    </row>
    <row r="35" spans="1:9" ht="34.950000000000003" customHeight="1">
      <c r="A35" s="46">
        <v>29</v>
      </c>
      <c r="B35" s="49">
        <v>37</v>
      </c>
      <c r="C35" s="49" t="s">
        <v>103</v>
      </c>
      <c r="D35" s="49" t="s">
        <v>50</v>
      </c>
      <c r="E35" s="46">
        <v>105</v>
      </c>
      <c r="F35" s="46" t="s">
        <v>44</v>
      </c>
      <c r="G35" s="46" t="s">
        <v>104</v>
      </c>
      <c r="H35" s="46" t="s">
        <v>52</v>
      </c>
      <c r="I35" s="46"/>
    </row>
    <row r="36" spans="1:9" s="51" customFormat="1" ht="34.950000000000003" customHeight="1">
      <c r="A36" s="46">
        <v>30</v>
      </c>
      <c r="B36" s="49">
        <v>38</v>
      </c>
      <c r="C36" s="53" t="s">
        <v>105</v>
      </c>
      <c r="D36" s="49" t="s">
        <v>50</v>
      </c>
      <c r="E36" s="46">
        <v>105</v>
      </c>
      <c r="F36" s="46" t="s">
        <v>44</v>
      </c>
      <c r="G36" s="46" t="s">
        <v>106</v>
      </c>
      <c r="H36" s="46" t="s">
        <v>52</v>
      </c>
      <c r="I36" s="50"/>
    </row>
    <row r="37" spans="1:9" ht="34.950000000000003" customHeight="1">
      <c r="A37" s="46">
        <v>31</v>
      </c>
      <c r="B37" s="50">
        <v>39</v>
      </c>
      <c r="C37" s="50" t="s">
        <v>107</v>
      </c>
      <c r="D37" s="49" t="s">
        <v>43</v>
      </c>
      <c r="E37" s="46">
        <v>105</v>
      </c>
      <c r="F37" s="46" t="s">
        <v>44</v>
      </c>
      <c r="G37" s="50" t="s">
        <v>108</v>
      </c>
      <c r="H37" s="50" t="s">
        <v>52</v>
      </c>
      <c r="I37" s="46"/>
    </row>
    <row r="38" spans="1:9" ht="34.950000000000003" customHeight="1">
      <c r="A38" s="46">
        <v>32</v>
      </c>
      <c r="B38" s="49">
        <v>40</v>
      </c>
      <c r="C38" s="53" t="s">
        <v>109</v>
      </c>
      <c r="D38" s="49" t="s">
        <v>50</v>
      </c>
      <c r="E38" s="46">
        <v>105</v>
      </c>
      <c r="F38" s="46" t="s">
        <v>44</v>
      </c>
      <c r="G38" s="46" t="s">
        <v>110</v>
      </c>
      <c r="H38" s="46" t="s">
        <v>52</v>
      </c>
      <c r="I38" s="46"/>
    </row>
    <row r="39" spans="1:9" ht="34.950000000000003" customHeight="1">
      <c r="A39" s="46">
        <v>33</v>
      </c>
      <c r="B39" s="49">
        <v>41</v>
      </c>
      <c r="C39" s="49" t="s">
        <v>111</v>
      </c>
      <c r="D39" s="49" t="s">
        <v>50</v>
      </c>
      <c r="E39" s="46">
        <v>105</v>
      </c>
      <c r="F39" s="46" t="s">
        <v>44</v>
      </c>
      <c r="G39" s="46" t="s">
        <v>112</v>
      </c>
      <c r="H39" s="46" t="s">
        <v>52</v>
      </c>
      <c r="I39" s="46"/>
    </row>
    <row r="40" spans="1:9" ht="34.950000000000003" customHeight="1">
      <c r="A40" s="46">
        <v>34</v>
      </c>
      <c r="B40" s="49">
        <v>42</v>
      </c>
      <c r="C40" s="53" t="s">
        <v>113</v>
      </c>
      <c r="D40" s="49" t="s">
        <v>50</v>
      </c>
      <c r="E40" s="46">
        <v>105</v>
      </c>
      <c r="F40" s="46" t="s">
        <v>44</v>
      </c>
      <c r="G40" s="46" t="s">
        <v>114</v>
      </c>
      <c r="H40" s="46" t="s">
        <v>52</v>
      </c>
      <c r="I40" s="46"/>
    </row>
    <row r="41" spans="1:9" ht="34.950000000000003" customHeight="1">
      <c r="A41" s="46">
        <v>35</v>
      </c>
      <c r="B41" s="49">
        <v>44</v>
      </c>
      <c r="C41" s="53" t="s">
        <v>115</v>
      </c>
      <c r="D41" s="49" t="s">
        <v>50</v>
      </c>
      <c r="E41" s="46">
        <v>105</v>
      </c>
      <c r="F41" s="46" t="s">
        <v>44</v>
      </c>
      <c r="G41" s="46" t="s">
        <v>116</v>
      </c>
      <c r="H41" s="46" t="s">
        <v>52</v>
      </c>
      <c r="I41" s="46"/>
    </row>
    <row r="42" spans="1:9" s="51" customFormat="1" ht="34.950000000000003" customHeight="1">
      <c r="A42" s="46">
        <v>36</v>
      </c>
      <c r="B42" s="49">
        <v>45</v>
      </c>
      <c r="C42" s="49" t="s">
        <v>117</v>
      </c>
      <c r="D42" s="49" t="s">
        <v>50</v>
      </c>
      <c r="E42" s="46">
        <v>105</v>
      </c>
      <c r="F42" s="46" t="s">
        <v>44</v>
      </c>
      <c r="G42" s="46" t="s">
        <v>118</v>
      </c>
      <c r="H42" s="46" t="s">
        <v>52</v>
      </c>
      <c r="I42" s="50"/>
    </row>
    <row r="43" spans="1:9" ht="34.950000000000003" customHeight="1">
      <c r="A43" s="46">
        <v>37</v>
      </c>
      <c r="B43" s="50">
        <v>46</v>
      </c>
      <c r="C43" s="54" t="s">
        <v>119</v>
      </c>
      <c r="D43" s="49" t="s">
        <v>43</v>
      </c>
      <c r="E43" s="46">
        <v>105</v>
      </c>
      <c r="F43" s="46" t="s">
        <v>44</v>
      </c>
      <c r="G43" s="50" t="s">
        <v>120</v>
      </c>
      <c r="H43" s="50" t="s">
        <v>52</v>
      </c>
      <c r="I43" s="46"/>
    </row>
    <row r="44" spans="1:9" ht="34.950000000000003" customHeight="1">
      <c r="A44" s="46">
        <v>38</v>
      </c>
      <c r="B44" s="49">
        <v>47</v>
      </c>
      <c r="C44" s="49" t="s">
        <v>121</v>
      </c>
      <c r="D44" s="49" t="s">
        <v>43</v>
      </c>
      <c r="E44" s="46">
        <v>105</v>
      </c>
      <c r="F44" s="46" t="s">
        <v>44</v>
      </c>
      <c r="G44" s="46" t="s">
        <v>122</v>
      </c>
      <c r="H44" s="46" t="s">
        <v>52</v>
      </c>
      <c r="I44" s="46"/>
    </row>
    <row r="45" spans="1:9" s="51" customFormat="1" ht="34.950000000000003" customHeight="1">
      <c r="A45" s="46">
        <v>39</v>
      </c>
      <c r="B45" s="49">
        <v>48</v>
      </c>
      <c r="C45" s="53" t="s">
        <v>123</v>
      </c>
      <c r="D45" s="49" t="s">
        <v>50</v>
      </c>
      <c r="E45" s="46">
        <v>105</v>
      </c>
      <c r="F45" s="46" t="s">
        <v>44</v>
      </c>
      <c r="G45" s="46" t="s">
        <v>124</v>
      </c>
      <c r="H45" s="46" t="s">
        <v>52</v>
      </c>
      <c r="I45" s="50"/>
    </row>
    <row r="46" spans="1:9" ht="34.950000000000003" customHeight="1">
      <c r="A46" s="46">
        <v>40</v>
      </c>
      <c r="B46" s="50">
        <v>49</v>
      </c>
      <c r="C46" s="50" t="s">
        <v>125</v>
      </c>
      <c r="D46" s="49" t="s">
        <v>43</v>
      </c>
      <c r="E46" s="46">
        <v>105</v>
      </c>
      <c r="F46" s="46" t="s">
        <v>44</v>
      </c>
      <c r="G46" s="50" t="s">
        <v>126</v>
      </c>
      <c r="H46" s="50" t="s">
        <v>52</v>
      </c>
      <c r="I46" s="46"/>
    </row>
    <row r="47" spans="1:9" s="51" customFormat="1" ht="34.950000000000003" customHeight="1">
      <c r="A47" s="46">
        <v>41</v>
      </c>
      <c r="B47" s="49">
        <v>51</v>
      </c>
      <c r="C47" s="49" t="s">
        <v>127</v>
      </c>
      <c r="D47" s="49" t="s">
        <v>50</v>
      </c>
      <c r="E47" s="46">
        <v>105</v>
      </c>
      <c r="F47" s="46" t="s">
        <v>44</v>
      </c>
      <c r="G47" s="52" t="s">
        <v>128</v>
      </c>
      <c r="H47" s="52" t="s">
        <v>52</v>
      </c>
      <c r="I47" s="50"/>
    </row>
    <row r="48" spans="1:9" ht="34.950000000000003" customHeight="1">
      <c r="A48" s="46">
        <v>42</v>
      </c>
      <c r="B48" s="49">
        <v>52</v>
      </c>
      <c r="C48" s="53" t="s">
        <v>129</v>
      </c>
      <c r="D48" s="49" t="s">
        <v>50</v>
      </c>
      <c r="E48" s="46">
        <v>105</v>
      </c>
      <c r="F48" s="46" t="s">
        <v>44</v>
      </c>
      <c r="G48" s="46" t="s">
        <v>130</v>
      </c>
      <c r="H48" s="46" t="s">
        <v>52</v>
      </c>
      <c r="I48" s="46"/>
    </row>
    <row r="49" spans="1:9" ht="34.950000000000003" customHeight="1">
      <c r="A49" s="46">
        <v>43</v>
      </c>
      <c r="B49" s="50">
        <v>54</v>
      </c>
      <c r="C49" s="54" t="s">
        <v>131</v>
      </c>
      <c r="D49" s="49" t="s">
        <v>43</v>
      </c>
      <c r="E49" s="46">
        <v>105</v>
      </c>
      <c r="F49" s="46" t="s">
        <v>44</v>
      </c>
      <c r="G49" s="50" t="s">
        <v>132</v>
      </c>
      <c r="H49" s="50" t="s">
        <v>52</v>
      </c>
      <c r="I49" s="46"/>
    </row>
    <row r="50" spans="1:9" ht="34.950000000000003" customHeight="1">
      <c r="A50" s="46">
        <v>44</v>
      </c>
      <c r="B50" s="49">
        <v>55</v>
      </c>
      <c r="C50" s="49" t="s">
        <v>133</v>
      </c>
      <c r="D50" s="49" t="s">
        <v>50</v>
      </c>
      <c r="E50" s="46">
        <v>105</v>
      </c>
      <c r="F50" s="46" t="s">
        <v>44</v>
      </c>
      <c r="G50" s="46" t="s">
        <v>134</v>
      </c>
      <c r="H50" s="46" t="s">
        <v>52</v>
      </c>
      <c r="I50" s="46"/>
    </row>
    <row r="51" spans="1:9" ht="34.950000000000003" customHeight="1">
      <c r="A51" s="46">
        <v>45</v>
      </c>
      <c r="B51" s="49">
        <v>56</v>
      </c>
      <c r="C51" s="53" t="s">
        <v>135</v>
      </c>
      <c r="D51" s="49" t="s">
        <v>50</v>
      </c>
      <c r="E51" s="46">
        <v>105</v>
      </c>
      <c r="F51" s="46" t="s">
        <v>44</v>
      </c>
      <c r="G51" s="46" t="s">
        <v>136</v>
      </c>
      <c r="H51" s="46" t="s">
        <v>52</v>
      </c>
      <c r="I51" s="46"/>
    </row>
    <row r="52" spans="1:9" ht="34.950000000000003" customHeight="1">
      <c r="A52" s="46">
        <v>46</v>
      </c>
      <c r="B52" s="49">
        <v>57</v>
      </c>
      <c r="C52" s="49" t="s">
        <v>137</v>
      </c>
      <c r="D52" s="49" t="s">
        <v>50</v>
      </c>
      <c r="E52" s="46">
        <v>105</v>
      </c>
      <c r="F52" s="46" t="s">
        <v>44</v>
      </c>
      <c r="G52" s="46" t="s">
        <v>138</v>
      </c>
      <c r="H52" s="46" t="s">
        <v>52</v>
      </c>
      <c r="I52" s="46"/>
    </row>
    <row r="53" spans="1:9" ht="34.950000000000003" customHeight="1">
      <c r="A53" s="46">
        <v>47</v>
      </c>
      <c r="B53" s="49">
        <v>58</v>
      </c>
      <c r="C53" s="53" t="s">
        <v>139</v>
      </c>
      <c r="D53" s="49" t="s">
        <v>50</v>
      </c>
      <c r="E53" s="46">
        <v>105</v>
      </c>
      <c r="F53" s="46" t="s">
        <v>44</v>
      </c>
      <c r="G53" s="46" t="s">
        <v>140</v>
      </c>
      <c r="H53" s="46" t="s">
        <v>52</v>
      </c>
      <c r="I53" s="46"/>
    </row>
    <row r="54" spans="1:9" ht="34.950000000000003" customHeight="1">
      <c r="A54" s="46">
        <v>48</v>
      </c>
      <c r="B54" s="49">
        <v>59</v>
      </c>
      <c r="C54" s="49" t="s">
        <v>141</v>
      </c>
      <c r="D54" s="49" t="s">
        <v>50</v>
      </c>
      <c r="E54" s="46">
        <v>105</v>
      </c>
      <c r="F54" s="46" t="s">
        <v>44</v>
      </c>
      <c r="G54" s="46" t="s">
        <v>142</v>
      </c>
      <c r="H54" s="46" t="s">
        <v>52</v>
      </c>
      <c r="I54" s="46"/>
    </row>
    <row r="55" spans="1:9" ht="34.950000000000003" customHeight="1">
      <c r="A55" s="46">
        <v>49</v>
      </c>
      <c r="B55" s="49">
        <v>60</v>
      </c>
      <c r="C55" s="53" t="s">
        <v>143</v>
      </c>
      <c r="D55" s="49" t="s">
        <v>50</v>
      </c>
      <c r="E55" s="46">
        <v>105</v>
      </c>
      <c r="F55" s="46" t="s">
        <v>44</v>
      </c>
      <c r="G55" s="46" t="s">
        <v>144</v>
      </c>
      <c r="H55" s="46" t="s">
        <v>52</v>
      </c>
      <c r="I55" s="46"/>
    </row>
    <row r="56" spans="1:9" ht="34.950000000000003" customHeight="1">
      <c r="A56" s="46">
        <v>50</v>
      </c>
      <c r="B56" s="49">
        <v>61</v>
      </c>
      <c r="C56" s="55" t="s">
        <v>145</v>
      </c>
      <c r="D56" s="49" t="s">
        <v>50</v>
      </c>
      <c r="E56" s="46">
        <v>105</v>
      </c>
      <c r="F56" s="46" t="s">
        <v>44</v>
      </c>
      <c r="G56" s="46" t="s">
        <v>146</v>
      </c>
      <c r="H56" s="46" t="s">
        <v>52</v>
      </c>
      <c r="I56" s="46"/>
    </row>
    <row r="57" spans="1:9" ht="34.950000000000003" customHeight="1">
      <c r="A57" s="46">
        <v>51</v>
      </c>
      <c r="B57" s="49">
        <v>62</v>
      </c>
      <c r="C57" s="53" t="s">
        <v>147</v>
      </c>
      <c r="D57" s="49" t="s">
        <v>50</v>
      </c>
      <c r="E57" s="46">
        <v>105</v>
      </c>
      <c r="F57" s="46" t="s">
        <v>44</v>
      </c>
      <c r="G57" s="46" t="s">
        <v>148</v>
      </c>
      <c r="H57" s="46" t="s">
        <v>52</v>
      </c>
      <c r="I57" s="46"/>
    </row>
    <row r="58" spans="1:9" ht="34.950000000000003" customHeight="1">
      <c r="A58" s="46">
        <v>52</v>
      </c>
      <c r="B58" s="49">
        <v>63</v>
      </c>
      <c r="C58" s="49" t="s">
        <v>149</v>
      </c>
      <c r="D58" s="49" t="s">
        <v>50</v>
      </c>
      <c r="E58" s="46">
        <v>105</v>
      </c>
      <c r="F58" s="46" t="s">
        <v>44</v>
      </c>
      <c r="G58" s="46" t="s">
        <v>150</v>
      </c>
      <c r="H58" s="46" t="s">
        <v>52</v>
      </c>
      <c r="I58" s="46"/>
    </row>
    <row r="59" spans="1:9" ht="34.950000000000003" customHeight="1">
      <c r="A59" s="46">
        <v>53</v>
      </c>
      <c r="B59" s="49">
        <v>64</v>
      </c>
      <c r="C59" s="53" t="s">
        <v>151</v>
      </c>
      <c r="D59" s="49" t="s">
        <v>50</v>
      </c>
      <c r="E59" s="46">
        <v>105</v>
      </c>
      <c r="F59" s="46" t="s">
        <v>44</v>
      </c>
      <c r="G59" s="46" t="s">
        <v>152</v>
      </c>
      <c r="H59" s="46" t="s">
        <v>46</v>
      </c>
      <c r="I59" s="46"/>
    </row>
    <row r="60" spans="1:9" ht="34.950000000000003" customHeight="1">
      <c r="A60" s="46">
        <v>54</v>
      </c>
      <c r="B60" s="49">
        <v>65</v>
      </c>
      <c r="C60" s="53" t="s">
        <v>153</v>
      </c>
      <c r="D60" s="49" t="s">
        <v>50</v>
      </c>
      <c r="E60" s="46">
        <v>105</v>
      </c>
      <c r="F60" s="46" t="s">
        <v>44</v>
      </c>
      <c r="G60" s="46" t="s">
        <v>154</v>
      </c>
      <c r="H60" s="46" t="s">
        <v>52</v>
      </c>
      <c r="I60" s="46"/>
    </row>
    <row r="61" spans="1:9" ht="34.950000000000003" customHeight="1">
      <c r="A61" s="46">
        <v>55</v>
      </c>
      <c r="B61" s="49">
        <v>66</v>
      </c>
      <c r="C61" s="53" t="s">
        <v>155</v>
      </c>
      <c r="D61" s="49" t="s">
        <v>50</v>
      </c>
      <c r="E61" s="46">
        <v>105</v>
      </c>
      <c r="F61" s="46" t="s">
        <v>44</v>
      </c>
      <c r="G61" s="46" t="s">
        <v>156</v>
      </c>
      <c r="H61" s="46" t="s">
        <v>46</v>
      </c>
      <c r="I61" s="46"/>
    </row>
    <row r="62" spans="1:9" ht="34.950000000000003" customHeight="1">
      <c r="A62" s="46">
        <v>56</v>
      </c>
      <c r="B62" s="49">
        <v>67</v>
      </c>
      <c r="C62" s="53" t="s">
        <v>157</v>
      </c>
      <c r="D62" s="49" t="s">
        <v>50</v>
      </c>
      <c r="E62" s="46">
        <v>105</v>
      </c>
      <c r="F62" s="46" t="s">
        <v>44</v>
      </c>
      <c r="G62" s="52" t="s">
        <v>158</v>
      </c>
      <c r="H62" s="52" t="s">
        <v>52</v>
      </c>
      <c r="I62" s="46"/>
    </row>
    <row r="63" spans="1:9" ht="34.950000000000003" customHeight="1">
      <c r="A63" s="46">
        <v>57</v>
      </c>
      <c r="B63" s="49">
        <v>69</v>
      </c>
      <c r="C63" s="53" t="s">
        <v>159</v>
      </c>
      <c r="D63" s="49" t="s">
        <v>50</v>
      </c>
      <c r="E63" s="46">
        <v>105</v>
      </c>
      <c r="F63" s="46" t="s">
        <v>44</v>
      </c>
      <c r="G63" s="46" t="s">
        <v>160</v>
      </c>
      <c r="H63" s="46" t="s">
        <v>52</v>
      </c>
      <c r="I63" s="46"/>
    </row>
    <row r="64" spans="1:9" ht="34.950000000000003" customHeight="1">
      <c r="A64" s="46">
        <v>58</v>
      </c>
      <c r="B64" s="49">
        <v>70</v>
      </c>
      <c r="C64" s="53" t="s">
        <v>161</v>
      </c>
      <c r="D64" s="49" t="s">
        <v>50</v>
      </c>
      <c r="E64" s="46">
        <v>105</v>
      </c>
      <c r="F64" s="46" t="s">
        <v>44</v>
      </c>
      <c r="G64" s="46" t="s">
        <v>162</v>
      </c>
      <c r="H64" s="46" t="s">
        <v>52</v>
      </c>
      <c r="I64" s="46"/>
    </row>
    <row r="65" spans="1:9" ht="34.950000000000003" customHeight="1">
      <c r="A65" s="46">
        <v>59</v>
      </c>
      <c r="B65" s="49">
        <v>71</v>
      </c>
      <c r="C65" s="53" t="s">
        <v>163</v>
      </c>
      <c r="D65" s="49" t="s">
        <v>50</v>
      </c>
      <c r="E65" s="46">
        <v>105</v>
      </c>
      <c r="F65" s="46" t="s">
        <v>44</v>
      </c>
      <c r="G65" s="46" t="s">
        <v>164</v>
      </c>
      <c r="H65" s="46" t="s">
        <v>52</v>
      </c>
      <c r="I65" s="46"/>
    </row>
    <row r="66" spans="1:9" ht="34.950000000000003" customHeight="1">
      <c r="A66" s="46">
        <v>60</v>
      </c>
      <c r="B66" s="49">
        <v>72</v>
      </c>
      <c r="C66" s="53" t="s">
        <v>165</v>
      </c>
      <c r="D66" s="49" t="s">
        <v>50</v>
      </c>
      <c r="E66" s="46">
        <v>105</v>
      </c>
      <c r="F66" s="46" t="s">
        <v>44</v>
      </c>
      <c r="G66" s="46" t="s">
        <v>166</v>
      </c>
      <c r="H66" s="46" t="s">
        <v>52</v>
      </c>
      <c r="I66" s="46"/>
    </row>
    <row r="67" spans="1:9" ht="34.950000000000003" customHeight="1">
      <c r="A67" s="46">
        <v>61</v>
      </c>
      <c r="B67" s="49">
        <v>74</v>
      </c>
      <c r="C67" s="53" t="s">
        <v>167</v>
      </c>
      <c r="D67" s="49" t="s">
        <v>43</v>
      </c>
      <c r="E67" s="46">
        <v>105</v>
      </c>
      <c r="F67" s="46" t="s">
        <v>44</v>
      </c>
      <c r="G67" s="46" t="s">
        <v>168</v>
      </c>
      <c r="H67" s="46" t="s">
        <v>52</v>
      </c>
      <c r="I67" s="46"/>
    </row>
    <row r="68" spans="1:9" ht="34.950000000000003" customHeight="1">
      <c r="A68" s="46">
        <v>62</v>
      </c>
      <c r="B68" s="49">
        <v>75</v>
      </c>
      <c r="C68" s="53" t="s">
        <v>169</v>
      </c>
      <c r="D68" s="49" t="s">
        <v>50</v>
      </c>
      <c r="E68" s="46">
        <v>105</v>
      </c>
      <c r="F68" s="46" t="s">
        <v>44</v>
      </c>
      <c r="G68" s="46" t="s">
        <v>170</v>
      </c>
      <c r="H68" s="46" t="s">
        <v>46</v>
      </c>
      <c r="I68" s="46"/>
    </row>
    <row r="69" spans="1:9" ht="34.950000000000003" customHeight="1">
      <c r="A69" s="46">
        <v>63</v>
      </c>
      <c r="B69" s="49">
        <v>76</v>
      </c>
      <c r="C69" s="53" t="s">
        <v>171</v>
      </c>
      <c r="D69" s="49" t="s">
        <v>50</v>
      </c>
      <c r="E69" s="46">
        <v>105</v>
      </c>
      <c r="F69" s="46" t="s">
        <v>44</v>
      </c>
      <c r="G69" s="46" t="s">
        <v>172</v>
      </c>
      <c r="H69" s="46" t="s">
        <v>52</v>
      </c>
      <c r="I69" s="56"/>
    </row>
    <row r="70" spans="1:9" s="51" customFormat="1" ht="34.950000000000003" customHeight="1">
      <c r="A70" s="46">
        <v>64</v>
      </c>
      <c r="B70" s="49">
        <v>77</v>
      </c>
      <c r="C70" s="53" t="s">
        <v>173</v>
      </c>
      <c r="D70" s="49" t="s">
        <v>50</v>
      </c>
      <c r="E70" s="46">
        <v>105</v>
      </c>
      <c r="F70" s="46" t="s">
        <v>44</v>
      </c>
      <c r="G70" s="46" t="s">
        <v>174</v>
      </c>
      <c r="H70" s="46" t="s">
        <v>52</v>
      </c>
      <c r="I70" s="57"/>
    </row>
    <row r="71" spans="1:9" ht="34.950000000000003" customHeight="1">
      <c r="A71" s="46">
        <v>65</v>
      </c>
      <c r="B71" s="49">
        <v>78</v>
      </c>
      <c r="C71" s="53" t="s">
        <v>175</v>
      </c>
      <c r="D71" s="49" t="s">
        <v>50</v>
      </c>
      <c r="E71" s="46">
        <v>105</v>
      </c>
      <c r="F71" s="46" t="s">
        <v>44</v>
      </c>
      <c r="G71" s="46" t="s">
        <v>176</v>
      </c>
      <c r="H71" s="46" t="s">
        <v>52</v>
      </c>
      <c r="I71" s="56"/>
    </row>
    <row r="72" spans="1:9" s="51" customFormat="1" ht="34.950000000000003" customHeight="1">
      <c r="A72" s="46">
        <v>66</v>
      </c>
      <c r="B72" s="49">
        <v>79</v>
      </c>
      <c r="C72" s="53" t="s">
        <v>177</v>
      </c>
      <c r="D72" s="49" t="s">
        <v>50</v>
      </c>
      <c r="E72" s="46">
        <v>105</v>
      </c>
      <c r="F72" s="46" t="s">
        <v>44</v>
      </c>
      <c r="G72" s="52" t="s">
        <v>178</v>
      </c>
      <c r="H72" s="52" t="s">
        <v>46</v>
      </c>
      <c r="I72" s="57"/>
    </row>
    <row r="73" spans="1:9" ht="34.950000000000003" customHeight="1">
      <c r="A73" s="46">
        <v>67</v>
      </c>
      <c r="B73" s="50">
        <v>80</v>
      </c>
      <c r="C73" s="54" t="s">
        <v>179</v>
      </c>
      <c r="D73" s="49" t="s">
        <v>43</v>
      </c>
      <c r="E73" s="46">
        <v>105</v>
      </c>
      <c r="F73" s="46" t="s">
        <v>44</v>
      </c>
      <c r="G73" s="58" t="s">
        <v>180</v>
      </c>
      <c r="H73" s="58" t="s">
        <v>52</v>
      </c>
      <c r="I73" s="56"/>
    </row>
    <row r="74" spans="1:9" ht="34.950000000000003" customHeight="1">
      <c r="A74" s="46">
        <v>68</v>
      </c>
      <c r="B74" s="49">
        <v>82</v>
      </c>
      <c r="C74" s="53" t="s">
        <v>181</v>
      </c>
      <c r="D74" s="49" t="s">
        <v>50</v>
      </c>
      <c r="E74" s="46">
        <v>105</v>
      </c>
      <c r="F74" s="46" t="s">
        <v>44</v>
      </c>
      <c r="G74" s="52" t="s">
        <v>182</v>
      </c>
      <c r="H74" s="52" t="s">
        <v>52</v>
      </c>
      <c r="I74" s="56"/>
    </row>
    <row r="75" spans="1:9" ht="34.950000000000003" customHeight="1">
      <c r="A75" s="46">
        <v>69</v>
      </c>
      <c r="B75" s="50">
        <v>83</v>
      </c>
      <c r="C75" s="54" t="s">
        <v>183</v>
      </c>
      <c r="D75" s="49" t="s">
        <v>43</v>
      </c>
      <c r="E75" s="46">
        <v>105</v>
      </c>
      <c r="F75" s="46" t="s">
        <v>44</v>
      </c>
      <c r="G75" s="58" t="s">
        <v>184</v>
      </c>
      <c r="H75" s="58" t="s">
        <v>52</v>
      </c>
      <c r="I75" s="56"/>
    </row>
    <row r="76" spans="1:9" ht="34.950000000000003" customHeight="1">
      <c r="A76" s="46">
        <v>70</v>
      </c>
      <c r="B76" s="49">
        <v>84</v>
      </c>
      <c r="C76" s="53" t="s">
        <v>185</v>
      </c>
      <c r="D76" s="49" t="s">
        <v>43</v>
      </c>
      <c r="E76" s="46">
        <v>105</v>
      </c>
      <c r="F76" s="46" t="s">
        <v>44</v>
      </c>
      <c r="G76" s="52" t="s">
        <v>186</v>
      </c>
      <c r="H76" s="52" t="s">
        <v>52</v>
      </c>
      <c r="I76" s="56"/>
    </row>
    <row r="77" spans="1:9" ht="34.950000000000003" customHeight="1">
      <c r="A77" s="46">
        <v>71</v>
      </c>
      <c r="B77" s="49">
        <v>85</v>
      </c>
      <c r="C77" s="53" t="s">
        <v>187</v>
      </c>
      <c r="D77" s="49" t="s">
        <v>50</v>
      </c>
      <c r="E77" s="46">
        <v>105</v>
      </c>
      <c r="F77" s="46" t="s">
        <v>44</v>
      </c>
      <c r="G77" s="52" t="s">
        <v>188</v>
      </c>
      <c r="H77" s="52" t="s">
        <v>46</v>
      </c>
      <c r="I77" s="56"/>
    </row>
    <row r="78" spans="1:9" ht="34.950000000000003" customHeight="1">
      <c r="A78" s="46">
        <v>72</v>
      </c>
      <c r="B78" s="49">
        <v>86</v>
      </c>
      <c r="C78" s="53" t="s">
        <v>189</v>
      </c>
      <c r="D78" s="49" t="s">
        <v>50</v>
      </c>
      <c r="E78" s="46">
        <v>105</v>
      </c>
      <c r="F78" s="46" t="s">
        <v>44</v>
      </c>
      <c r="G78" s="52" t="s">
        <v>190</v>
      </c>
      <c r="H78" s="52" t="s">
        <v>46</v>
      </c>
      <c r="I78" s="56"/>
    </row>
    <row r="79" spans="1:9" ht="34.950000000000003" customHeight="1">
      <c r="A79" s="46">
        <v>73</v>
      </c>
      <c r="B79" s="49">
        <v>88</v>
      </c>
      <c r="C79" s="53" t="s">
        <v>191</v>
      </c>
      <c r="D79" s="49" t="s">
        <v>50</v>
      </c>
      <c r="E79" s="46">
        <v>105</v>
      </c>
      <c r="F79" s="46" t="s">
        <v>44</v>
      </c>
      <c r="G79" s="52" t="s">
        <v>192</v>
      </c>
      <c r="H79" s="52" t="s">
        <v>52</v>
      </c>
      <c r="I79" s="56"/>
    </row>
    <row r="80" spans="1:9" ht="34.950000000000003" customHeight="1">
      <c r="A80" s="46">
        <v>74</v>
      </c>
      <c r="B80" s="49">
        <v>89</v>
      </c>
      <c r="C80" s="53" t="s">
        <v>193</v>
      </c>
      <c r="D80" s="49" t="s">
        <v>50</v>
      </c>
      <c r="E80" s="46">
        <v>105</v>
      </c>
      <c r="F80" s="46" t="s">
        <v>44</v>
      </c>
      <c r="G80" s="52" t="s">
        <v>194</v>
      </c>
      <c r="H80" s="52" t="s">
        <v>52</v>
      </c>
      <c r="I80" s="56"/>
    </row>
    <row r="81" spans="1:9" s="51" customFormat="1" ht="34.950000000000003" customHeight="1">
      <c r="A81" s="46">
        <v>75</v>
      </c>
      <c r="B81" s="49">
        <v>90</v>
      </c>
      <c r="C81" s="53" t="s">
        <v>195</v>
      </c>
      <c r="D81" s="49" t="s">
        <v>50</v>
      </c>
      <c r="E81" s="46">
        <v>105</v>
      </c>
      <c r="F81" s="46" t="s">
        <v>44</v>
      </c>
      <c r="G81" s="52" t="s">
        <v>196</v>
      </c>
      <c r="H81" s="52" t="s">
        <v>52</v>
      </c>
      <c r="I81" s="57"/>
    </row>
    <row r="82" spans="1:9" ht="34.950000000000003" customHeight="1">
      <c r="A82" s="46">
        <v>76</v>
      </c>
      <c r="B82" s="49">
        <v>91</v>
      </c>
      <c r="C82" s="53" t="s">
        <v>197</v>
      </c>
      <c r="D82" s="49" t="s">
        <v>50</v>
      </c>
      <c r="E82" s="46">
        <v>105</v>
      </c>
      <c r="F82" s="46" t="s">
        <v>44</v>
      </c>
      <c r="G82" s="52" t="s">
        <v>198</v>
      </c>
      <c r="H82" s="52" t="s">
        <v>52</v>
      </c>
      <c r="I82" s="56"/>
    </row>
    <row r="83" spans="1:9" ht="34.950000000000003" customHeight="1">
      <c r="A83" s="46">
        <v>77</v>
      </c>
      <c r="B83" s="49">
        <v>92</v>
      </c>
      <c r="C83" s="53" t="s">
        <v>199</v>
      </c>
      <c r="D83" s="49" t="s">
        <v>50</v>
      </c>
      <c r="E83" s="46">
        <v>105</v>
      </c>
      <c r="F83" s="46" t="s">
        <v>44</v>
      </c>
      <c r="G83" s="52" t="s">
        <v>200</v>
      </c>
      <c r="H83" s="52" t="s">
        <v>52</v>
      </c>
      <c r="I83" s="56"/>
    </row>
    <row r="84" spans="1:9" s="51" customFormat="1" ht="34.950000000000003" customHeight="1">
      <c r="A84" s="46">
        <v>78</v>
      </c>
      <c r="B84" s="50">
        <v>93</v>
      </c>
      <c r="C84" s="54" t="s">
        <v>201</v>
      </c>
      <c r="D84" s="49" t="s">
        <v>43</v>
      </c>
      <c r="E84" s="46">
        <v>105</v>
      </c>
      <c r="F84" s="46" t="s">
        <v>44</v>
      </c>
      <c r="G84" s="58" t="s">
        <v>202</v>
      </c>
      <c r="H84" s="58" t="s">
        <v>52</v>
      </c>
      <c r="I84" s="57"/>
    </row>
    <row r="85" spans="1:9" ht="34.950000000000003" customHeight="1">
      <c r="A85" s="46">
        <v>79</v>
      </c>
      <c r="B85" s="49">
        <v>94</v>
      </c>
      <c r="C85" s="53" t="s">
        <v>203</v>
      </c>
      <c r="D85" s="49" t="s">
        <v>50</v>
      </c>
      <c r="E85" s="46">
        <v>105</v>
      </c>
      <c r="F85" s="46" t="s">
        <v>44</v>
      </c>
      <c r="G85" s="52" t="s">
        <v>204</v>
      </c>
      <c r="H85" s="52" t="s">
        <v>46</v>
      </c>
      <c r="I85" s="56"/>
    </row>
    <row r="86" spans="1:9" ht="34.950000000000003" customHeight="1">
      <c r="A86" s="46">
        <v>80</v>
      </c>
      <c r="B86" s="50">
        <v>95</v>
      </c>
      <c r="C86" s="54" t="s">
        <v>205</v>
      </c>
      <c r="D86" s="49" t="s">
        <v>43</v>
      </c>
      <c r="E86" s="46">
        <v>105</v>
      </c>
      <c r="F86" s="46" t="s">
        <v>44</v>
      </c>
      <c r="G86" s="58" t="s">
        <v>206</v>
      </c>
      <c r="H86" s="58" t="s">
        <v>46</v>
      </c>
      <c r="I86" s="56"/>
    </row>
    <row r="87" spans="1:9" ht="34.950000000000003" customHeight="1">
      <c r="A87" s="46">
        <v>81</v>
      </c>
      <c r="B87" s="49">
        <v>96</v>
      </c>
      <c r="C87" s="53" t="s">
        <v>207</v>
      </c>
      <c r="D87" s="49" t="s">
        <v>50</v>
      </c>
      <c r="E87" s="46">
        <v>105</v>
      </c>
      <c r="F87" s="46" t="s">
        <v>44</v>
      </c>
      <c r="G87" s="52" t="s">
        <v>208</v>
      </c>
      <c r="H87" s="52" t="s">
        <v>52</v>
      </c>
      <c r="I87" s="56"/>
    </row>
    <row r="88" spans="1:9" ht="34.950000000000003" customHeight="1">
      <c r="A88" s="46">
        <v>82</v>
      </c>
      <c r="B88" s="49">
        <v>97</v>
      </c>
      <c r="C88" s="53" t="s">
        <v>209</v>
      </c>
      <c r="D88" s="49" t="s">
        <v>50</v>
      </c>
      <c r="E88" s="46">
        <v>105</v>
      </c>
      <c r="F88" s="46" t="s">
        <v>44</v>
      </c>
      <c r="G88" s="52" t="s">
        <v>210</v>
      </c>
      <c r="H88" s="52" t="s">
        <v>52</v>
      </c>
      <c r="I88" s="56"/>
    </row>
    <row r="89" spans="1:9" ht="34.950000000000003" customHeight="1">
      <c r="A89" s="46">
        <v>83</v>
      </c>
      <c r="B89" s="50">
        <v>98</v>
      </c>
      <c r="C89" s="54" t="s">
        <v>211</v>
      </c>
      <c r="D89" s="49" t="s">
        <v>43</v>
      </c>
      <c r="E89" s="46">
        <v>105</v>
      </c>
      <c r="F89" s="46" t="s">
        <v>44</v>
      </c>
      <c r="G89" s="58" t="s">
        <v>212</v>
      </c>
      <c r="H89" s="58" t="s">
        <v>52</v>
      </c>
      <c r="I89" s="56"/>
    </row>
    <row r="90" spans="1:9" ht="34.950000000000003" customHeight="1">
      <c r="A90" s="46">
        <v>84</v>
      </c>
      <c r="B90" s="49">
        <v>99</v>
      </c>
      <c r="C90" s="53" t="s">
        <v>213</v>
      </c>
      <c r="D90" s="49" t="s">
        <v>50</v>
      </c>
      <c r="E90" s="46">
        <v>105</v>
      </c>
      <c r="F90" s="46" t="s">
        <v>44</v>
      </c>
      <c r="G90" s="52" t="s">
        <v>214</v>
      </c>
      <c r="H90" s="58" t="s">
        <v>52</v>
      </c>
      <c r="I90" s="56"/>
    </row>
    <row r="91" spans="1:9" ht="34.950000000000003" customHeight="1">
      <c r="A91" s="46">
        <v>85</v>
      </c>
      <c r="B91" s="49">
        <v>100</v>
      </c>
      <c r="C91" s="53" t="s">
        <v>215</v>
      </c>
      <c r="D91" s="49" t="s">
        <v>50</v>
      </c>
      <c r="E91" s="46">
        <v>105</v>
      </c>
      <c r="F91" s="46" t="s">
        <v>44</v>
      </c>
      <c r="G91" s="52" t="s">
        <v>216</v>
      </c>
      <c r="H91" s="52" t="s">
        <v>52</v>
      </c>
      <c r="I91" s="56"/>
    </row>
    <row r="92" spans="1:9" ht="34.950000000000003" customHeight="1">
      <c r="A92" s="46">
        <v>86</v>
      </c>
      <c r="B92" s="49">
        <v>101</v>
      </c>
      <c r="C92" s="53" t="s">
        <v>217</v>
      </c>
      <c r="D92" s="49" t="s">
        <v>50</v>
      </c>
      <c r="E92" s="46">
        <v>105</v>
      </c>
      <c r="F92" s="46" t="s">
        <v>44</v>
      </c>
      <c r="G92" s="52" t="s">
        <v>218</v>
      </c>
      <c r="H92" s="52" t="s">
        <v>46</v>
      </c>
      <c r="I92" s="56"/>
    </row>
    <row r="93" spans="1:9" ht="34.950000000000003" customHeight="1">
      <c r="A93" s="46">
        <v>87</v>
      </c>
      <c r="B93" s="49">
        <v>102</v>
      </c>
      <c r="C93" s="53" t="s">
        <v>219</v>
      </c>
      <c r="D93" s="49" t="s">
        <v>50</v>
      </c>
      <c r="E93" s="46">
        <v>105</v>
      </c>
      <c r="F93" s="46" t="s">
        <v>44</v>
      </c>
      <c r="G93" s="52" t="s">
        <v>220</v>
      </c>
      <c r="H93" s="52" t="s">
        <v>52</v>
      </c>
      <c r="I93" s="56"/>
    </row>
    <row r="94" spans="1:9" s="51" customFormat="1" ht="34.950000000000003" customHeight="1">
      <c r="A94" s="46">
        <v>88</v>
      </c>
      <c r="B94" s="49">
        <v>103</v>
      </c>
      <c r="C94" s="53" t="s">
        <v>221</v>
      </c>
      <c r="D94" s="49" t="s">
        <v>43</v>
      </c>
      <c r="E94" s="46">
        <v>105</v>
      </c>
      <c r="F94" s="46" t="s">
        <v>44</v>
      </c>
      <c r="G94" s="52" t="s">
        <v>222</v>
      </c>
      <c r="H94" s="52" t="s">
        <v>46</v>
      </c>
      <c r="I94" s="57"/>
    </row>
    <row r="95" spans="1:9" ht="34.950000000000003" customHeight="1">
      <c r="A95" s="46">
        <v>89</v>
      </c>
      <c r="B95" s="49">
        <v>104</v>
      </c>
      <c r="C95" s="53" t="s">
        <v>223</v>
      </c>
      <c r="D95" s="49" t="s">
        <v>50</v>
      </c>
      <c r="E95" s="46">
        <v>105</v>
      </c>
      <c r="F95" s="46" t="s">
        <v>44</v>
      </c>
      <c r="G95" s="52" t="s">
        <v>224</v>
      </c>
      <c r="H95" s="52" t="s">
        <v>52</v>
      </c>
      <c r="I95" s="56"/>
    </row>
    <row r="96" spans="1:9" ht="34.950000000000003" customHeight="1">
      <c r="A96" s="46">
        <v>90</v>
      </c>
      <c r="B96" s="49">
        <v>105</v>
      </c>
      <c r="C96" s="53" t="s">
        <v>225</v>
      </c>
      <c r="D96" s="49" t="s">
        <v>43</v>
      </c>
      <c r="E96" s="46">
        <v>105</v>
      </c>
      <c r="F96" s="46" t="s">
        <v>44</v>
      </c>
      <c r="G96" s="52" t="s">
        <v>226</v>
      </c>
      <c r="H96" s="52" t="s">
        <v>46</v>
      </c>
      <c r="I96" s="56"/>
    </row>
    <row r="97" spans="1:9" s="51" customFormat="1" ht="34.950000000000003" customHeight="1">
      <c r="A97" s="46">
        <v>91</v>
      </c>
      <c r="B97" s="49">
        <v>106</v>
      </c>
      <c r="C97" s="53" t="s">
        <v>227</v>
      </c>
      <c r="D97" s="49" t="s">
        <v>50</v>
      </c>
      <c r="E97" s="46">
        <v>105</v>
      </c>
      <c r="F97" s="46" t="s">
        <v>44</v>
      </c>
      <c r="G97" s="52" t="s">
        <v>228</v>
      </c>
      <c r="H97" s="52" t="s">
        <v>46</v>
      </c>
      <c r="I97" s="57"/>
    </row>
    <row r="98" spans="1:9" ht="34.950000000000003" customHeight="1">
      <c r="A98" s="46">
        <v>92</v>
      </c>
      <c r="B98" s="49">
        <v>107</v>
      </c>
      <c r="C98" s="53" t="s">
        <v>229</v>
      </c>
      <c r="D98" s="49" t="s">
        <v>50</v>
      </c>
      <c r="E98" s="46">
        <v>105</v>
      </c>
      <c r="F98" s="46" t="s">
        <v>44</v>
      </c>
      <c r="G98" s="52" t="s">
        <v>64</v>
      </c>
      <c r="H98" s="52" t="s">
        <v>52</v>
      </c>
      <c r="I98" s="56"/>
    </row>
    <row r="99" spans="1:9" ht="34.950000000000003" customHeight="1">
      <c r="A99" s="46">
        <v>93</v>
      </c>
      <c r="B99" s="50">
        <v>108</v>
      </c>
      <c r="C99" s="54" t="s">
        <v>230</v>
      </c>
      <c r="D99" s="49" t="s">
        <v>43</v>
      </c>
      <c r="E99" s="46">
        <v>105</v>
      </c>
      <c r="F99" s="46" t="s">
        <v>44</v>
      </c>
      <c r="G99" s="58" t="s">
        <v>231</v>
      </c>
      <c r="H99" s="58" t="s">
        <v>52</v>
      </c>
      <c r="I99" s="56"/>
    </row>
    <row r="100" spans="1:9" ht="34.950000000000003" customHeight="1">
      <c r="A100" s="46">
        <v>94</v>
      </c>
      <c r="B100" s="49">
        <v>109</v>
      </c>
      <c r="C100" s="53" t="s">
        <v>232</v>
      </c>
      <c r="D100" s="49" t="s">
        <v>50</v>
      </c>
      <c r="E100" s="46">
        <v>105</v>
      </c>
      <c r="F100" s="46" t="s">
        <v>44</v>
      </c>
      <c r="G100" s="52" t="s">
        <v>233</v>
      </c>
      <c r="H100" s="52" t="s">
        <v>52</v>
      </c>
      <c r="I100" s="56"/>
    </row>
    <row r="101" spans="1:9" ht="34.950000000000003" customHeight="1">
      <c r="A101" s="46">
        <v>95</v>
      </c>
      <c r="B101" s="49">
        <v>110</v>
      </c>
      <c r="C101" s="53" t="s">
        <v>234</v>
      </c>
      <c r="D101" s="49" t="s">
        <v>43</v>
      </c>
      <c r="E101" s="46">
        <v>105</v>
      </c>
      <c r="F101" s="46" t="s">
        <v>44</v>
      </c>
      <c r="G101" s="52" t="s">
        <v>235</v>
      </c>
      <c r="H101" s="52" t="s">
        <v>52</v>
      </c>
      <c r="I101" s="56"/>
    </row>
    <row r="102" spans="1:9" ht="34.950000000000003" customHeight="1">
      <c r="A102" s="46">
        <v>96</v>
      </c>
      <c r="B102" s="50">
        <v>111</v>
      </c>
      <c r="C102" s="54" t="s">
        <v>236</v>
      </c>
      <c r="D102" s="49" t="s">
        <v>43</v>
      </c>
      <c r="E102" s="46">
        <v>105</v>
      </c>
      <c r="F102" s="46" t="s">
        <v>44</v>
      </c>
      <c r="G102" s="58" t="s">
        <v>237</v>
      </c>
      <c r="H102" s="58" t="s">
        <v>52</v>
      </c>
      <c r="I102" s="56"/>
    </row>
    <row r="103" spans="1:9" ht="34.950000000000003" customHeight="1">
      <c r="A103" s="46">
        <v>97</v>
      </c>
      <c r="B103" s="49">
        <v>112</v>
      </c>
      <c r="C103" s="53" t="s">
        <v>238</v>
      </c>
      <c r="D103" s="49" t="s">
        <v>50</v>
      </c>
      <c r="E103" s="46">
        <v>105</v>
      </c>
      <c r="F103" s="46" t="s">
        <v>44</v>
      </c>
      <c r="G103" s="52" t="s">
        <v>239</v>
      </c>
      <c r="H103" s="52" t="s">
        <v>52</v>
      </c>
      <c r="I103" s="56"/>
    </row>
    <row r="104" spans="1:9" ht="34.950000000000003" customHeight="1">
      <c r="A104" s="46">
        <v>98</v>
      </c>
      <c r="B104" s="49">
        <v>113</v>
      </c>
      <c r="C104" s="53" t="s">
        <v>240</v>
      </c>
      <c r="D104" s="49" t="s">
        <v>50</v>
      </c>
      <c r="E104" s="46">
        <v>105</v>
      </c>
      <c r="F104" s="46" t="s">
        <v>44</v>
      </c>
      <c r="G104" s="52" t="s">
        <v>241</v>
      </c>
      <c r="H104" s="52" t="s">
        <v>52</v>
      </c>
      <c r="I104" s="56"/>
    </row>
    <row r="105" spans="1:9" ht="34.950000000000003" customHeight="1">
      <c r="A105" s="46">
        <v>99</v>
      </c>
      <c r="B105" s="49">
        <v>114</v>
      </c>
      <c r="C105" s="53" t="s">
        <v>242</v>
      </c>
      <c r="D105" s="49" t="s">
        <v>50</v>
      </c>
      <c r="E105" s="46">
        <v>105</v>
      </c>
      <c r="F105" s="46" t="s">
        <v>44</v>
      </c>
      <c r="G105" s="52" t="s">
        <v>243</v>
      </c>
      <c r="H105" s="52" t="s">
        <v>46</v>
      </c>
      <c r="I105" s="56"/>
    </row>
    <row r="106" spans="1:9" ht="34.950000000000003" customHeight="1">
      <c r="A106" s="46">
        <v>100</v>
      </c>
      <c r="B106" s="49">
        <v>115</v>
      </c>
      <c r="C106" s="53" t="s">
        <v>244</v>
      </c>
      <c r="D106" s="49" t="s">
        <v>50</v>
      </c>
      <c r="E106" s="46">
        <v>105</v>
      </c>
      <c r="F106" s="46" t="s">
        <v>44</v>
      </c>
      <c r="G106" s="52" t="s">
        <v>245</v>
      </c>
      <c r="H106" s="52" t="s">
        <v>52</v>
      </c>
      <c r="I106" s="56"/>
    </row>
    <row r="107" spans="1:9" ht="34.950000000000003" customHeight="1">
      <c r="A107" s="46">
        <v>101</v>
      </c>
      <c r="B107" s="49">
        <v>117</v>
      </c>
      <c r="C107" s="53" t="s">
        <v>246</v>
      </c>
      <c r="D107" s="49" t="s">
        <v>50</v>
      </c>
      <c r="E107" s="46">
        <v>105</v>
      </c>
      <c r="F107" s="46" t="s">
        <v>44</v>
      </c>
      <c r="G107" s="52" t="s">
        <v>247</v>
      </c>
      <c r="H107" s="52" t="s">
        <v>52</v>
      </c>
      <c r="I107" s="56"/>
    </row>
    <row r="108" spans="1:9" s="51" customFormat="1" ht="34.950000000000003" customHeight="1">
      <c r="A108" s="46">
        <v>102</v>
      </c>
      <c r="B108" s="49">
        <v>118</v>
      </c>
      <c r="C108" s="53" t="s">
        <v>248</v>
      </c>
      <c r="D108" s="49" t="s">
        <v>50</v>
      </c>
      <c r="E108" s="46">
        <v>105</v>
      </c>
      <c r="F108" s="46" t="s">
        <v>44</v>
      </c>
      <c r="G108" s="52" t="s">
        <v>249</v>
      </c>
      <c r="H108" s="52" t="s">
        <v>52</v>
      </c>
      <c r="I108" s="57"/>
    </row>
    <row r="109" spans="1:9" ht="34.950000000000003" customHeight="1">
      <c r="A109" s="46">
        <v>103</v>
      </c>
      <c r="B109" s="49">
        <v>119</v>
      </c>
      <c r="C109" s="53" t="s">
        <v>250</v>
      </c>
      <c r="D109" s="49" t="s">
        <v>50</v>
      </c>
      <c r="E109" s="46">
        <v>105</v>
      </c>
      <c r="F109" s="46" t="s">
        <v>44</v>
      </c>
      <c r="G109" s="52" t="s">
        <v>251</v>
      </c>
      <c r="H109" s="52" t="s">
        <v>52</v>
      </c>
      <c r="I109" s="56"/>
    </row>
    <row r="110" spans="1:9" ht="34.950000000000003" customHeight="1">
      <c r="A110" s="46">
        <v>104</v>
      </c>
      <c r="B110" s="49">
        <v>120</v>
      </c>
      <c r="C110" s="53" t="s">
        <v>252</v>
      </c>
      <c r="D110" s="49" t="s">
        <v>50</v>
      </c>
      <c r="E110" s="46">
        <v>105</v>
      </c>
      <c r="F110" s="46" t="s">
        <v>44</v>
      </c>
      <c r="G110" s="52" t="s">
        <v>253</v>
      </c>
      <c r="H110" s="52" t="s">
        <v>52</v>
      </c>
      <c r="I110" s="56"/>
    </row>
    <row r="111" spans="1:9" ht="34.950000000000003" customHeight="1">
      <c r="A111" s="46">
        <v>105</v>
      </c>
      <c r="B111" s="49">
        <v>121</v>
      </c>
      <c r="C111" s="53" t="s">
        <v>254</v>
      </c>
      <c r="D111" s="49" t="s">
        <v>50</v>
      </c>
      <c r="E111" s="46">
        <v>105</v>
      </c>
      <c r="F111" s="46" t="s">
        <v>44</v>
      </c>
      <c r="G111" s="52" t="s">
        <v>255</v>
      </c>
      <c r="H111" s="52" t="s">
        <v>52</v>
      </c>
      <c r="I111" s="56"/>
    </row>
    <row r="112" spans="1:9" ht="34.950000000000003" customHeight="1">
      <c r="A112" s="46">
        <v>106</v>
      </c>
      <c r="B112" s="49">
        <v>122</v>
      </c>
      <c r="C112" s="53" t="s">
        <v>256</v>
      </c>
      <c r="D112" s="49" t="s">
        <v>43</v>
      </c>
      <c r="E112" s="46">
        <v>105</v>
      </c>
      <c r="F112" s="46" t="s">
        <v>44</v>
      </c>
      <c r="G112" s="52" t="s">
        <v>257</v>
      </c>
      <c r="H112" s="52" t="s">
        <v>52</v>
      </c>
      <c r="I112" s="56"/>
    </row>
    <row r="113" spans="1:9" ht="34.950000000000003" customHeight="1">
      <c r="A113" s="46">
        <v>107</v>
      </c>
      <c r="B113" s="50">
        <v>123</v>
      </c>
      <c r="C113" s="54" t="s">
        <v>258</v>
      </c>
      <c r="D113" s="49" t="s">
        <v>43</v>
      </c>
      <c r="E113" s="46">
        <v>105</v>
      </c>
      <c r="F113" s="46" t="s">
        <v>44</v>
      </c>
      <c r="G113" s="58" t="s">
        <v>259</v>
      </c>
      <c r="H113" s="58" t="s">
        <v>52</v>
      </c>
      <c r="I113" s="56"/>
    </row>
    <row r="114" spans="1:9" ht="34.950000000000003" customHeight="1">
      <c r="A114" s="46">
        <v>108</v>
      </c>
      <c r="B114" s="49">
        <v>124</v>
      </c>
      <c r="C114" s="53" t="s">
        <v>260</v>
      </c>
      <c r="D114" s="49" t="s">
        <v>50</v>
      </c>
      <c r="E114" s="46">
        <v>105</v>
      </c>
      <c r="F114" s="46" t="s">
        <v>44</v>
      </c>
      <c r="G114" s="52" t="s">
        <v>261</v>
      </c>
      <c r="H114" s="52" t="s">
        <v>46</v>
      </c>
      <c r="I114" s="56"/>
    </row>
    <row r="115" spans="1:9" ht="34.950000000000003" customHeight="1">
      <c r="A115" s="46">
        <v>109</v>
      </c>
      <c r="B115" s="49">
        <v>125</v>
      </c>
      <c r="C115" s="59" t="s">
        <v>262</v>
      </c>
      <c r="D115" s="49" t="s">
        <v>50</v>
      </c>
      <c r="E115" s="46">
        <v>105</v>
      </c>
      <c r="F115" s="46" t="s">
        <v>44</v>
      </c>
      <c r="G115" s="52" t="s">
        <v>263</v>
      </c>
      <c r="H115" s="52" t="s">
        <v>52</v>
      </c>
      <c r="I115" s="56"/>
    </row>
    <row r="116" spans="1:9" ht="34.950000000000003" customHeight="1">
      <c r="A116" s="46">
        <v>110</v>
      </c>
      <c r="B116" s="49">
        <v>126</v>
      </c>
      <c r="C116" s="53" t="s">
        <v>264</v>
      </c>
      <c r="D116" s="49" t="s">
        <v>50</v>
      </c>
      <c r="E116" s="46">
        <v>105</v>
      </c>
      <c r="F116" s="46" t="s">
        <v>44</v>
      </c>
      <c r="G116" s="52" t="s">
        <v>265</v>
      </c>
      <c r="H116" s="52" t="s">
        <v>52</v>
      </c>
      <c r="I116" s="56"/>
    </row>
    <row r="117" spans="1:9" s="51" customFormat="1" ht="34.950000000000003" customHeight="1">
      <c r="A117" s="46">
        <v>111</v>
      </c>
      <c r="B117" s="49">
        <v>127</v>
      </c>
      <c r="C117" s="53" t="s">
        <v>266</v>
      </c>
      <c r="D117" s="49" t="s">
        <v>50</v>
      </c>
      <c r="E117" s="46">
        <v>105</v>
      </c>
      <c r="F117" s="46" t="s">
        <v>44</v>
      </c>
      <c r="G117" s="52" t="s">
        <v>267</v>
      </c>
      <c r="H117" s="52" t="s">
        <v>46</v>
      </c>
      <c r="I117" s="57"/>
    </row>
    <row r="118" spans="1:9" s="51" customFormat="1" ht="34.950000000000003" customHeight="1">
      <c r="A118" s="46">
        <v>112</v>
      </c>
      <c r="B118" s="49">
        <v>128</v>
      </c>
      <c r="C118" s="53" t="s">
        <v>268</v>
      </c>
      <c r="D118" s="49" t="s">
        <v>50</v>
      </c>
      <c r="E118" s="46">
        <v>105</v>
      </c>
      <c r="F118" s="46" t="s">
        <v>44</v>
      </c>
      <c r="G118" s="52" t="s">
        <v>269</v>
      </c>
      <c r="H118" s="52" t="s">
        <v>46</v>
      </c>
      <c r="I118" s="57"/>
    </row>
    <row r="119" spans="1:9" ht="34.950000000000003" customHeight="1">
      <c r="A119" s="46">
        <v>113</v>
      </c>
      <c r="B119" s="49">
        <v>129</v>
      </c>
      <c r="C119" s="53" t="s">
        <v>270</v>
      </c>
      <c r="D119" s="49" t="s">
        <v>43</v>
      </c>
      <c r="E119" s="46">
        <v>105</v>
      </c>
      <c r="F119" s="46" t="s">
        <v>44</v>
      </c>
      <c r="G119" s="52" t="s">
        <v>271</v>
      </c>
      <c r="H119" s="52" t="s">
        <v>52</v>
      </c>
      <c r="I119" s="56"/>
    </row>
    <row r="120" spans="1:9" ht="34.950000000000003" customHeight="1">
      <c r="A120" s="46">
        <v>114</v>
      </c>
      <c r="B120" s="49">
        <v>131</v>
      </c>
      <c r="C120" s="53" t="s">
        <v>272</v>
      </c>
      <c r="D120" s="49" t="s">
        <v>50</v>
      </c>
      <c r="E120" s="46">
        <v>105</v>
      </c>
      <c r="F120" s="46" t="s">
        <v>44</v>
      </c>
      <c r="G120" s="52" t="s">
        <v>273</v>
      </c>
      <c r="H120" s="52" t="s">
        <v>52</v>
      </c>
      <c r="I120" s="56"/>
    </row>
    <row r="121" spans="1:9" ht="34.950000000000003" customHeight="1">
      <c r="A121" s="46">
        <v>115</v>
      </c>
      <c r="B121" s="49">
        <v>133</v>
      </c>
      <c r="C121" s="53" t="s">
        <v>274</v>
      </c>
      <c r="D121" s="49" t="s">
        <v>43</v>
      </c>
      <c r="E121" s="46">
        <v>105</v>
      </c>
      <c r="F121" s="46" t="s">
        <v>44</v>
      </c>
      <c r="G121" s="52" t="s">
        <v>275</v>
      </c>
      <c r="H121" s="52" t="s">
        <v>52</v>
      </c>
      <c r="I121" s="56"/>
    </row>
    <row r="122" spans="1:9" s="51" customFormat="1" ht="34.950000000000003" customHeight="1">
      <c r="A122" s="46">
        <v>116</v>
      </c>
      <c r="B122" s="50">
        <v>134</v>
      </c>
      <c r="C122" s="54" t="s">
        <v>276</v>
      </c>
      <c r="D122" s="49" t="s">
        <v>43</v>
      </c>
      <c r="E122" s="46">
        <v>105</v>
      </c>
      <c r="F122" s="46" t="s">
        <v>44</v>
      </c>
      <c r="G122" s="58" t="s">
        <v>277</v>
      </c>
      <c r="H122" s="58" t="s">
        <v>46</v>
      </c>
      <c r="I122" s="57"/>
    </row>
    <row r="123" spans="1:9" ht="34.950000000000003" customHeight="1">
      <c r="A123" s="46">
        <v>117</v>
      </c>
      <c r="B123" s="50">
        <v>135</v>
      </c>
      <c r="C123" s="54" t="s">
        <v>278</v>
      </c>
      <c r="D123" s="49" t="s">
        <v>43</v>
      </c>
      <c r="E123" s="46">
        <v>105</v>
      </c>
      <c r="F123" s="46" t="s">
        <v>44</v>
      </c>
      <c r="G123" s="58" t="s">
        <v>279</v>
      </c>
      <c r="H123" s="58" t="s">
        <v>52</v>
      </c>
      <c r="I123" s="56"/>
    </row>
    <row r="124" spans="1:9" ht="34.950000000000003" customHeight="1">
      <c r="A124" s="46">
        <v>118</v>
      </c>
      <c r="B124" s="49">
        <v>137</v>
      </c>
      <c r="C124" s="53" t="s">
        <v>280</v>
      </c>
      <c r="D124" s="49" t="s">
        <v>43</v>
      </c>
      <c r="E124" s="46">
        <v>105</v>
      </c>
      <c r="F124" s="46" t="s">
        <v>44</v>
      </c>
      <c r="G124" s="52" t="s">
        <v>281</v>
      </c>
      <c r="H124" s="52" t="s">
        <v>52</v>
      </c>
      <c r="I124" s="56"/>
    </row>
    <row r="125" spans="1:9" ht="34.950000000000003" customHeight="1">
      <c r="A125" s="46">
        <v>119</v>
      </c>
      <c r="B125" s="49">
        <v>138</v>
      </c>
      <c r="C125" s="53" t="s">
        <v>282</v>
      </c>
      <c r="D125" s="49" t="s">
        <v>50</v>
      </c>
      <c r="E125" s="46">
        <v>105</v>
      </c>
      <c r="F125" s="46" t="s">
        <v>44</v>
      </c>
      <c r="G125" s="52" t="s">
        <v>283</v>
      </c>
      <c r="H125" s="52" t="s">
        <v>46</v>
      </c>
      <c r="I125" s="56"/>
    </row>
    <row r="126" spans="1:9" ht="34.950000000000003" customHeight="1">
      <c r="A126" s="46">
        <v>120</v>
      </c>
      <c r="B126" s="49">
        <v>139</v>
      </c>
      <c r="C126" s="53" t="s">
        <v>284</v>
      </c>
      <c r="D126" s="49" t="s">
        <v>43</v>
      </c>
      <c r="E126" s="46">
        <v>105</v>
      </c>
      <c r="F126" s="46" t="s">
        <v>44</v>
      </c>
      <c r="G126" s="52" t="s">
        <v>285</v>
      </c>
      <c r="H126" s="52" t="s">
        <v>52</v>
      </c>
      <c r="I126" s="56"/>
    </row>
    <row r="127" spans="1:9" ht="34.950000000000003" customHeight="1">
      <c r="A127" s="46">
        <v>121</v>
      </c>
      <c r="B127" s="50">
        <v>140</v>
      </c>
      <c r="C127" s="54" t="s">
        <v>286</v>
      </c>
      <c r="D127" s="49" t="s">
        <v>43</v>
      </c>
      <c r="E127" s="46">
        <v>105</v>
      </c>
      <c r="F127" s="46" t="s">
        <v>44</v>
      </c>
      <c r="G127" s="58" t="s">
        <v>287</v>
      </c>
      <c r="H127" s="58" t="s">
        <v>52</v>
      </c>
      <c r="I127" s="56"/>
    </row>
    <row r="128" spans="1:9" ht="34.950000000000003" customHeight="1">
      <c r="A128" s="46">
        <v>122</v>
      </c>
      <c r="B128" s="49">
        <v>141</v>
      </c>
      <c r="C128" s="53" t="s">
        <v>288</v>
      </c>
      <c r="D128" s="49" t="s">
        <v>43</v>
      </c>
      <c r="E128" s="46">
        <v>105</v>
      </c>
      <c r="F128" s="46" t="s">
        <v>44</v>
      </c>
      <c r="G128" s="52" t="s">
        <v>289</v>
      </c>
      <c r="H128" s="52" t="s">
        <v>52</v>
      </c>
      <c r="I128" s="56"/>
    </row>
    <row r="129" spans="1:9" s="51" customFormat="1" ht="34.950000000000003" customHeight="1">
      <c r="A129" s="46">
        <v>123</v>
      </c>
      <c r="B129" s="49">
        <v>142</v>
      </c>
      <c r="C129" s="53" t="s">
        <v>290</v>
      </c>
      <c r="D129" s="49" t="s">
        <v>50</v>
      </c>
      <c r="E129" s="46">
        <v>105</v>
      </c>
      <c r="F129" s="46" t="s">
        <v>44</v>
      </c>
      <c r="G129" s="52" t="s">
        <v>291</v>
      </c>
      <c r="H129" s="52" t="s">
        <v>52</v>
      </c>
      <c r="I129" s="57"/>
    </row>
    <row r="130" spans="1:9" ht="34.950000000000003" customHeight="1">
      <c r="A130" s="46">
        <v>124</v>
      </c>
      <c r="B130" s="49">
        <v>143</v>
      </c>
      <c r="C130" s="53" t="s">
        <v>292</v>
      </c>
      <c r="D130" s="49" t="s">
        <v>50</v>
      </c>
      <c r="E130" s="46">
        <v>105</v>
      </c>
      <c r="F130" s="46" t="s">
        <v>44</v>
      </c>
      <c r="G130" s="52" t="s">
        <v>293</v>
      </c>
      <c r="H130" s="52" t="s">
        <v>52</v>
      </c>
      <c r="I130" s="56"/>
    </row>
    <row r="131" spans="1:9" ht="34.950000000000003" customHeight="1">
      <c r="A131" s="46">
        <v>125</v>
      </c>
      <c r="B131" s="49">
        <v>144</v>
      </c>
      <c r="C131" s="53" t="s">
        <v>294</v>
      </c>
      <c r="D131" s="49" t="s">
        <v>50</v>
      </c>
      <c r="E131" s="46">
        <v>105</v>
      </c>
      <c r="F131" s="46" t="s">
        <v>44</v>
      </c>
      <c r="G131" s="52" t="s">
        <v>295</v>
      </c>
      <c r="H131" s="52" t="s">
        <v>52</v>
      </c>
      <c r="I131" s="56"/>
    </row>
    <row r="132" spans="1:9" ht="34.950000000000003" customHeight="1">
      <c r="A132" s="46">
        <v>126</v>
      </c>
      <c r="B132" s="49">
        <v>145</v>
      </c>
      <c r="C132" s="53" t="s">
        <v>296</v>
      </c>
      <c r="D132" s="49" t="s">
        <v>43</v>
      </c>
      <c r="E132" s="46">
        <v>105</v>
      </c>
      <c r="F132" s="46" t="s">
        <v>44</v>
      </c>
      <c r="G132" s="52" t="s">
        <v>297</v>
      </c>
      <c r="H132" s="52" t="s">
        <v>52</v>
      </c>
      <c r="I132" s="56"/>
    </row>
    <row r="133" spans="1:9" ht="34.950000000000003" customHeight="1">
      <c r="A133" s="46">
        <v>127</v>
      </c>
      <c r="B133" s="49">
        <v>146</v>
      </c>
      <c r="C133" s="53" t="s">
        <v>298</v>
      </c>
      <c r="D133" s="49" t="s">
        <v>43</v>
      </c>
      <c r="E133" s="46">
        <v>105</v>
      </c>
      <c r="F133" s="46" t="s">
        <v>44</v>
      </c>
      <c r="G133" s="52" t="s">
        <v>299</v>
      </c>
      <c r="H133" s="52" t="s">
        <v>52</v>
      </c>
      <c r="I133" s="56"/>
    </row>
    <row r="134" spans="1:9" ht="34.950000000000003" customHeight="1">
      <c r="A134" s="46">
        <v>128</v>
      </c>
      <c r="B134" s="50">
        <v>147</v>
      </c>
      <c r="C134" s="60" t="s">
        <v>300</v>
      </c>
      <c r="D134" s="49" t="s">
        <v>43</v>
      </c>
      <c r="E134" s="46">
        <v>105</v>
      </c>
      <c r="F134" s="46" t="s">
        <v>44</v>
      </c>
      <c r="G134" s="58" t="s">
        <v>301</v>
      </c>
      <c r="H134" s="58" t="s">
        <v>52</v>
      </c>
      <c r="I134" s="56"/>
    </row>
    <row r="135" spans="1:9" ht="34.950000000000003" customHeight="1">
      <c r="A135" s="46">
        <v>129</v>
      </c>
      <c r="B135" s="49">
        <v>148</v>
      </c>
      <c r="C135" s="53" t="s">
        <v>302</v>
      </c>
      <c r="D135" s="49" t="s">
        <v>50</v>
      </c>
      <c r="E135" s="46">
        <v>105</v>
      </c>
      <c r="F135" s="46" t="s">
        <v>44</v>
      </c>
      <c r="G135" s="52" t="s">
        <v>303</v>
      </c>
      <c r="H135" s="52" t="s">
        <v>46</v>
      </c>
      <c r="I135" s="56"/>
    </row>
    <row r="136" spans="1:9" s="51" customFormat="1" ht="34.950000000000003" customHeight="1">
      <c r="A136" s="46">
        <v>130</v>
      </c>
      <c r="B136" s="49">
        <v>149</v>
      </c>
      <c r="C136" s="53" t="s">
        <v>304</v>
      </c>
      <c r="D136" s="49" t="s">
        <v>43</v>
      </c>
      <c r="E136" s="46">
        <v>105</v>
      </c>
      <c r="F136" s="46" t="s">
        <v>44</v>
      </c>
      <c r="G136" s="58" t="s">
        <v>305</v>
      </c>
      <c r="H136" s="58" t="s">
        <v>52</v>
      </c>
      <c r="I136" s="57"/>
    </row>
    <row r="137" spans="1:9" ht="34.950000000000003" customHeight="1">
      <c r="A137" s="46">
        <v>131</v>
      </c>
      <c r="B137" s="49">
        <v>150</v>
      </c>
      <c r="C137" s="53" t="s">
        <v>306</v>
      </c>
      <c r="D137" s="49" t="s">
        <v>43</v>
      </c>
      <c r="E137" s="46">
        <v>105</v>
      </c>
      <c r="F137" s="46" t="s">
        <v>44</v>
      </c>
      <c r="G137" s="52" t="s">
        <v>307</v>
      </c>
      <c r="H137" s="52" t="s">
        <v>52</v>
      </c>
      <c r="I137" s="56"/>
    </row>
    <row r="138" spans="1:9" ht="34.950000000000003" customHeight="1">
      <c r="A138" s="46">
        <v>132</v>
      </c>
      <c r="B138" s="49">
        <v>151</v>
      </c>
      <c r="C138" s="53" t="s">
        <v>308</v>
      </c>
      <c r="D138" s="49" t="s">
        <v>50</v>
      </c>
      <c r="E138" s="46">
        <v>105</v>
      </c>
      <c r="F138" s="46" t="s">
        <v>44</v>
      </c>
      <c r="G138" s="52" t="s">
        <v>309</v>
      </c>
      <c r="H138" s="52" t="s">
        <v>52</v>
      </c>
      <c r="I138" s="56"/>
    </row>
    <row r="139" spans="1:9" ht="34.950000000000003" customHeight="1">
      <c r="A139" s="46">
        <v>133</v>
      </c>
      <c r="B139" s="49">
        <v>152</v>
      </c>
      <c r="C139" s="53" t="s">
        <v>310</v>
      </c>
      <c r="D139" s="49" t="s">
        <v>50</v>
      </c>
      <c r="E139" s="46">
        <v>105</v>
      </c>
      <c r="F139" s="46" t="s">
        <v>44</v>
      </c>
      <c r="G139" s="52" t="s">
        <v>311</v>
      </c>
      <c r="H139" s="52" t="s">
        <v>52</v>
      </c>
      <c r="I139" s="56"/>
    </row>
    <row r="140" spans="1:9" ht="34.950000000000003" customHeight="1">
      <c r="A140" s="46">
        <v>134</v>
      </c>
      <c r="B140" s="49">
        <v>153</v>
      </c>
      <c r="C140" s="53" t="s">
        <v>312</v>
      </c>
      <c r="D140" s="49" t="s">
        <v>50</v>
      </c>
      <c r="E140" s="46">
        <v>105</v>
      </c>
      <c r="F140" s="46" t="s">
        <v>44</v>
      </c>
      <c r="G140" s="52" t="s">
        <v>313</v>
      </c>
      <c r="H140" s="52" t="s">
        <v>52</v>
      </c>
      <c r="I140" s="56"/>
    </row>
    <row r="141" spans="1:9" ht="34.950000000000003" customHeight="1">
      <c r="A141" s="46">
        <v>135</v>
      </c>
      <c r="B141" s="50">
        <v>155</v>
      </c>
      <c r="C141" s="54" t="s">
        <v>314</v>
      </c>
      <c r="D141" s="49" t="s">
        <v>43</v>
      </c>
      <c r="E141" s="46">
        <v>105</v>
      </c>
      <c r="F141" s="46" t="s">
        <v>44</v>
      </c>
      <c r="G141" s="58" t="s">
        <v>315</v>
      </c>
      <c r="H141" s="58" t="s">
        <v>52</v>
      </c>
      <c r="I141" s="56"/>
    </row>
    <row r="142" spans="1:9" ht="34.950000000000003" customHeight="1">
      <c r="A142" s="46">
        <v>136</v>
      </c>
      <c r="B142" s="49">
        <v>157</v>
      </c>
      <c r="C142" s="53" t="s">
        <v>316</v>
      </c>
      <c r="D142" s="49" t="s">
        <v>50</v>
      </c>
      <c r="E142" s="46">
        <v>105</v>
      </c>
      <c r="F142" s="46" t="s">
        <v>44</v>
      </c>
      <c r="G142" s="52" t="s">
        <v>317</v>
      </c>
      <c r="H142" s="52" t="s">
        <v>52</v>
      </c>
      <c r="I142" s="56"/>
    </row>
    <row r="143" spans="1:9" ht="34.950000000000003" customHeight="1">
      <c r="A143" s="46">
        <v>137</v>
      </c>
      <c r="B143" s="49">
        <v>158</v>
      </c>
      <c r="C143" s="53" t="s">
        <v>318</v>
      </c>
      <c r="D143" s="49" t="s">
        <v>50</v>
      </c>
      <c r="E143" s="46">
        <v>105</v>
      </c>
      <c r="F143" s="46" t="s">
        <v>44</v>
      </c>
      <c r="G143" s="52" t="s">
        <v>319</v>
      </c>
      <c r="H143" s="52" t="s">
        <v>52</v>
      </c>
      <c r="I143" s="56"/>
    </row>
    <row r="144" spans="1:9" s="51" customFormat="1" ht="34.950000000000003" customHeight="1">
      <c r="A144" s="46">
        <v>138</v>
      </c>
      <c r="B144" s="49">
        <v>167</v>
      </c>
      <c r="C144" s="53" t="s">
        <v>320</v>
      </c>
      <c r="D144" s="49" t="s">
        <v>43</v>
      </c>
      <c r="E144" s="46">
        <v>105</v>
      </c>
      <c r="F144" s="46" t="s">
        <v>44</v>
      </c>
      <c r="G144" s="52" t="s">
        <v>321</v>
      </c>
      <c r="H144" s="52" t="s">
        <v>52</v>
      </c>
      <c r="I144" s="57"/>
    </row>
  </sheetData>
  <mergeCells count="13">
    <mergeCell ref="A4:D4"/>
    <mergeCell ref="E4:F4"/>
    <mergeCell ref="G4:I4"/>
    <mergeCell ref="A5:D5"/>
    <mergeCell ref="E5:F5"/>
    <mergeCell ref="G5:I5"/>
    <mergeCell ref="A1:I1"/>
    <mergeCell ref="A2:D2"/>
    <mergeCell ref="E2:F2"/>
    <mergeCell ref="G2:I2"/>
    <mergeCell ref="A3:D3"/>
    <mergeCell ref="E3:F3"/>
    <mergeCell ref="G3:I3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二信封开标记录</vt:lpstr>
      <vt:lpstr>一信封开标记录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2019-06-17T04:18:20Z</dcterms:created>
  <dcterms:modified xsi:type="dcterms:W3CDTF">2019-06-17T04:19:34Z</dcterms:modified>
</cp:coreProperties>
</file>