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表二 各旗区交易信息统计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<sst xmlns="http://schemas.openxmlformats.org/spreadsheetml/2006/main" count="69" uniqueCount="29">
  <si>
    <t>表二</t>
  </si>
  <si>
    <t xml:space="preserve"> 交 易 信 息 统 计 表</t>
  </si>
  <si>
    <r>
      <t xml:space="preserve">填报单位：鄂托克旗公共资源交易中心          填报日期：2016年6月30日            </t>
    </r>
    <r>
      <rPr>
        <b/>
        <sz val="14"/>
        <color indexed="8"/>
        <rFont val="仿宋"/>
        <family val="3"/>
      </rPr>
      <t>单位：金额（万元）、数量（次）</t>
    </r>
  </si>
  <si>
    <t>时间</t>
  </si>
  <si>
    <t>类别</t>
  </si>
  <si>
    <t>建设工程</t>
  </si>
  <si>
    <t>政府采购</t>
  </si>
  <si>
    <t>产权</t>
  </si>
  <si>
    <t>合计</t>
  </si>
  <si>
    <t>项目</t>
  </si>
  <si>
    <t>投资类型</t>
  </si>
  <si>
    <t>数量</t>
  </si>
  <si>
    <t>控制价</t>
  </si>
  <si>
    <t>中标价</t>
  </si>
  <si>
    <t xml:space="preserve">节约资金 </t>
  </si>
  <si>
    <t>节约率（℅）</t>
  </si>
  <si>
    <t>预算价</t>
  </si>
  <si>
    <t>成交价</t>
  </si>
  <si>
    <t>起始价</t>
  </si>
  <si>
    <t>交易金额</t>
  </si>
  <si>
    <t>节约资金</t>
  </si>
  <si>
    <t>增值资金</t>
  </si>
  <si>
    <t>政府投资</t>
  </si>
  <si>
    <t>企业自筹</t>
  </si>
  <si>
    <t>小计</t>
  </si>
  <si>
    <t xml:space="preserve">    总计</t>
  </si>
  <si>
    <r>
      <t>注：4=2-3,5=4/2*100%，9=7-8,10=9/7*100%,18=13-12,14=1+6+11,15=2+7+12,16=3+8+13,17=4+9</t>
    </r>
    <r>
      <rPr>
        <b/>
        <sz val="10"/>
        <color indexed="8"/>
        <rFont val="宋体"/>
        <family val="0"/>
      </rPr>
      <t xml:space="preserve">  ，保留四位小数</t>
    </r>
  </si>
  <si>
    <t>备注：请个中心注意，这个表格为月报表，表格中的数据将纳入每个月的交易动态中。请上报人员每月月底之前将数据报到787552029@qq.com这个邮箱里，上报之前请仔细核对数据的准确。如若有上报员请假或是不在的情况，请务必提前联系或是安排其他人员对接，不要耽误工作。以后每个月将不会再提醒报数据，如若没有在规定时间报上来，只能是视为没有数据。季度报表还是按照之前的报送即可。请各中心积极配合。</t>
  </si>
  <si>
    <t>备注：请个中心注意，这个表格为月报表，表格中的数据将纳入每个月的交易动态中。请上报人员每月2号之前将数据报到787552029@qq.com这个邮箱里，上报之前请仔细核对数据的准确。如若有上报员请假或是不在的情况，请务必提前联系或是安排其他人员对接，不要耽误工作。以后每个月将不会再提醒报数据，如若没有在规定时间报上来，只能是视为没有数据。季度报表还是按照之前的报送即可。请各中心积极配合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</si>
</sst>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0_);[Red]\(0.0000\)"/>
  </numFmts>
  <fonts count="38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22"/>
      <color indexed="8"/>
      <name val="仿宋"/>
      <family val="3"/>
    </font>
    <font>
      <b/>
      <sz val="16"/>
      <color indexed="8"/>
      <name val="仿宋"/>
      <family val="3"/>
    </font>
    <font>
      <b/>
      <sz val="10"/>
      <name val="仿宋"/>
      <family val="3"/>
    </font>
    <font>
      <b/>
      <sz val="10"/>
      <color indexed="8"/>
      <name val="仿宋"/>
      <family val="3"/>
    </font>
    <font>
      <sz val="10"/>
      <color indexed="8"/>
      <name val="宋体"/>
      <family val="0"/>
    </font>
    <font>
      <sz val="10"/>
      <color indexed="8"/>
      <name val="仿宋"/>
      <family val="3"/>
    </font>
    <font>
      <sz val="10"/>
      <name val="仿宋"/>
      <family val="3"/>
    </font>
    <font>
      <b/>
      <sz val="12"/>
      <color indexed="8"/>
      <name val="仿宋"/>
      <family val="3"/>
    </font>
    <font>
      <b/>
      <sz val="10"/>
      <color indexed="8"/>
      <name val="宋体"/>
      <family val="0"/>
    </font>
    <font>
      <b/>
      <sz val="18"/>
      <color indexed="10"/>
      <name val="宋体"/>
      <family val="0"/>
    </font>
    <font>
      <sz val="11"/>
      <color indexed="8"/>
      <name val="仿宋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4"/>
      <color indexed="8"/>
      <name val="仿宋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6"/>
      <color rgb="FF000000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5" fillId="0" borderId="4" applyNumberFormat="0" applyFill="0" applyAlignment="0" applyProtection="0"/>
    <xf numFmtId="0" fontId="21" fillId="8" borderId="0" applyNumberFormat="0" applyBorder="0" applyAlignment="0" applyProtection="0"/>
    <xf numFmtId="0" fontId="18" fillId="0" borderId="5" applyNumberFormat="0" applyFill="0" applyAlignment="0" applyProtection="0"/>
    <xf numFmtId="0" fontId="21" fillId="9" borderId="0" applyNumberFormat="0" applyBorder="0" applyAlignment="0" applyProtection="0"/>
    <xf numFmtId="0" fontId="22" fillId="10" borderId="6" applyNumberFormat="0" applyAlignment="0" applyProtection="0"/>
    <xf numFmtId="0" fontId="31" fillId="10" borderId="1" applyNumberFormat="0" applyAlignment="0" applyProtection="0"/>
    <xf numFmtId="0" fontId="14" fillId="11" borderId="7" applyNumberFormat="0" applyAlignment="0" applyProtection="0"/>
    <xf numFmtId="0" fontId="0" fillId="3" borderId="0" applyNumberFormat="0" applyBorder="0" applyAlignment="0" applyProtection="0"/>
    <xf numFmtId="0" fontId="21" fillId="12" borderId="0" applyNumberFormat="0" applyBorder="0" applyAlignment="0" applyProtection="0"/>
    <xf numFmtId="0" fontId="30" fillId="0" borderId="8" applyNumberFormat="0" applyFill="0" applyAlignment="0" applyProtection="0"/>
    <xf numFmtId="0" fontId="32" fillId="0" borderId="0">
      <alignment vertical="center"/>
      <protection/>
    </xf>
    <xf numFmtId="0" fontId="24" fillId="0" borderId="9" applyNumberFormat="0" applyFill="0" applyAlignment="0" applyProtection="0"/>
    <xf numFmtId="0" fontId="29" fillId="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" fillId="0" borderId="0">
      <alignment/>
      <protection/>
    </xf>
    <xf numFmtId="0" fontId="0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0" fillId="22" borderId="0" applyNumberFormat="0" applyBorder="0" applyAlignment="0" applyProtection="0"/>
    <xf numFmtId="0" fontId="21" fillId="23" borderId="0" applyNumberFormat="0" applyBorder="0" applyAlignment="0" applyProtection="0"/>
    <xf numFmtId="0" fontId="33" fillId="0" borderId="0" applyNumberFormat="0" applyBorder="0" applyAlignment="0" applyProtection="0"/>
    <xf numFmtId="0" fontId="0" fillId="0" borderId="0">
      <alignment/>
      <protection/>
    </xf>
  </cellStyleXfs>
  <cellXfs count="3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44" applyFont="1" applyAlignment="1">
      <alignment vertical="top" wrapText="1"/>
      <protection/>
    </xf>
    <xf numFmtId="0" fontId="3" fillId="0" borderId="0" xfId="0" applyFont="1" applyFill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27" fontId="6" fillId="0" borderId="11" xfId="0" applyNumberFormat="1" applyFont="1" applyFill="1" applyBorder="1" applyAlignment="1">
      <alignment horizontal="center" vertical="center" wrapText="1"/>
    </xf>
    <xf numFmtId="0" fontId="7" fillId="0" borderId="11" xfId="66" applyFont="1" applyBorder="1" applyAlignment="1">
      <alignment horizontal="center" vertical="center"/>
      <protection/>
    </xf>
    <xf numFmtId="176" fontId="7" fillId="0" borderId="11" xfId="66" applyNumberFormat="1" applyFont="1" applyBorder="1" applyAlignment="1">
      <alignment horizontal="center" vertical="center"/>
      <protection/>
    </xf>
    <xf numFmtId="177" fontId="8" fillId="0" borderId="11" xfId="0" applyNumberFormat="1" applyFont="1" applyFill="1" applyBorder="1" applyAlignment="1">
      <alignment horizontal="center" vertical="center"/>
    </xf>
    <xf numFmtId="176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77" fontId="9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top"/>
    </xf>
    <xf numFmtId="177" fontId="6" fillId="0" borderId="11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11" xfId="65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176" fontId="8" fillId="0" borderId="14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76" fontId="8" fillId="0" borderId="15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76" fontId="8" fillId="0" borderId="16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1" fillId="0" borderId="17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0</xdr:col>
      <xdr:colOff>0</xdr:colOff>
      <xdr:row>3</xdr:row>
      <xdr:rowOff>28575</xdr:rowOff>
    </xdr:to>
    <xdr:sp>
      <xdr:nvSpPr>
        <xdr:cNvPr id="1" name="Line 76"/>
        <xdr:cNvSpPr>
          <a:spLocks/>
        </xdr:cNvSpPr>
      </xdr:nvSpPr>
      <xdr:spPr>
        <a:xfrm flipV="1">
          <a:off x="0" y="790575"/>
          <a:ext cx="0" cy="95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647700</xdr:colOff>
      <xdr:row>4</xdr:row>
      <xdr:rowOff>57150</xdr:rowOff>
    </xdr:from>
    <xdr:to>
      <xdr:col>2</xdr:col>
      <xdr:colOff>133350</xdr:colOff>
      <xdr:row>6</xdr:row>
      <xdr:rowOff>104775</xdr:rowOff>
    </xdr:to>
    <xdr:sp fLocksText="0">
      <xdr:nvSpPr>
        <xdr:cNvPr id="2" name="TextBox 77"/>
        <xdr:cNvSpPr txBox="1">
          <a:spLocks noChangeArrowheads="1"/>
        </xdr:cNvSpPr>
      </xdr:nvSpPr>
      <xdr:spPr>
        <a:xfrm>
          <a:off x="647700" y="1085850"/>
          <a:ext cx="5715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142875</xdr:colOff>
      <xdr:row>4</xdr:row>
      <xdr:rowOff>266700</xdr:rowOff>
    </xdr:from>
    <xdr:to>
      <xdr:col>1</xdr:col>
      <xdr:colOff>104775</xdr:colOff>
      <xdr:row>6</xdr:row>
      <xdr:rowOff>57150</xdr:rowOff>
    </xdr:to>
    <xdr:sp fLocksText="0">
      <xdr:nvSpPr>
        <xdr:cNvPr id="3" name="TextBox 78"/>
        <xdr:cNvSpPr txBox="1">
          <a:spLocks noChangeArrowheads="1"/>
        </xdr:cNvSpPr>
      </xdr:nvSpPr>
      <xdr:spPr>
        <a:xfrm>
          <a:off x="142875" y="1295400"/>
          <a:ext cx="628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47"/>
  <sheetViews>
    <sheetView tabSelected="1" zoomScaleSheetLayoutView="100" workbookViewId="0" topLeftCell="A1">
      <selection activeCell="A2" sqref="A2:S2"/>
    </sheetView>
  </sheetViews>
  <sheetFormatPr defaultColWidth="9.00390625" defaultRowHeight="13.5"/>
  <cols>
    <col min="1" max="1" width="8.75390625" style="0" customWidth="1"/>
    <col min="2" max="2" width="5.50390625" style="0" customWidth="1"/>
    <col min="4" max="4" width="6.00390625" style="0" customWidth="1"/>
    <col min="5" max="6" width="12.625" style="0" bestFit="1" customWidth="1"/>
    <col min="7" max="7" width="12.25390625" style="0" customWidth="1"/>
    <col min="8" max="8" width="8.625" style="0" customWidth="1"/>
    <col min="9" max="9" width="5.375" style="0" customWidth="1"/>
    <col min="10" max="10" width="11.625" style="0" customWidth="1"/>
    <col min="11" max="11" width="11.875" style="0" customWidth="1"/>
    <col min="12" max="12" width="11.00390625" style="0" customWidth="1"/>
    <col min="13" max="13" width="8.625" style="0" customWidth="1"/>
    <col min="14" max="14" width="4.875" style="0" customWidth="1"/>
    <col min="15" max="16" width="11.875" style="0" customWidth="1"/>
    <col min="17" max="17" width="5.00390625" style="0" customWidth="1"/>
    <col min="18" max="19" width="12.625" style="0" bestFit="1" customWidth="1"/>
    <col min="20" max="20" width="11.50390625" style="0" bestFit="1" customWidth="1"/>
    <col min="21" max="21" width="10.50390625" style="0" bestFit="1" customWidth="1"/>
  </cols>
  <sheetData>
    <row r="1" ht="13.5" customHeight="1">
      <c r="A1" t="s">
        <v>0</v>
      </c>
    </row>
    <row r="2" spans="1:21" ht="27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2"/>
      <c r="U2" s="33"/>
    </row>
    <row r="3" spans="1:21" ht="20.2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0.25" customHeight="1">
      <c r="A4" s="6" t="s">
        <v>3</v>
      </c>
      <c r="B4" s="6" t="s">
        <v>4</v>
      </c>
      <c r="C4" s="7" t="s">
        <v>5</v>
      </c>
      <c r="D4" s="7"/>
      <c r="E4" s="7"/>
      <c r="F4" s="7"/>
      <c r="G4" s="7"/>
      <c r="H4" s="7"/>
      <c r="I4" s="7" t="s">
        <v>6</v>
      </c>
      <c r="J4" s="7"/>
      <c r="K4" s="7"/>
      <c r="L4" s="7"/>
      <c r="M4" s="7"/>
      <c r="N4" s="7" t="s">
        <v>7</v>
      </c>
      <c r="O4" s="7"/>
      <c r="P4" s="7"/>
      <c r="Q4" s="7" t="s">
        <v>8</v>
      </c>
      <c r="R4" s="7"/>
      <c r="S4" s="7"/>
      <c r="T4" s="7"/>
      <c r="U4" s="7"/>
    </row>
    <row r="5" spans="1:21" ht="24" customHeight="1">
      <c r="A5" s="6"/>
      <c r="B5" s="6" t="s">
        <v>9</v>
      </c>
      <c r="C5" s="8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11</v>
      </c>
      <c r="J5" s="9" t="s">
        <v>16</v>
      </c>
      <c r="K5" s="9" t="s">
        <v>17</v>
      </c>
      <c r="L5" s="9" t="s">
        <v>14</v>
      </c>
      <c r="M5" s="9" t="s">
        <v>15</v>
      </c>
      <c r="N5" s="9" t="s">
        <v>11</v>
      </c>
      <c r="O5" s="9" t="s">
        <v>18</v>
      </c>
      <c r="P5" s="9" t="s">
        <v>17</v>
      </c>
      <c r="Q5" s="9" t="s">
        <v>11</v>
      </c>
      <c r="R5" s="9" t="s">
        <v>19</v>
      </c>
      <c r="S5" s="9" t="s">
        <v>13</v>
      </c>
      <c r="T5" s="9" t="s">
        <v>20</v>
      </c>
      <c r="U5" s="9" t="s">
        <v>21</v>
      </c>
    </row>
    <row r="6" spans="1:21" ht="13.5" customHeight="1">
      <c r="A6" s="6"/>
      <c r="B6" s="6"/>
      <c r="C6" s="8"/>
      <c r="D6" s="9">
        <v>1</v>
      </c>
      <c r="E6" s="9">
        <v>2</v>
      </c>
      <c r="F6" s="9">
        <v>3</v>
      </c>
      <c r="G6" s="9">
        <v>4</v>
      </c>
      <c r="H6" s="9">
        <v>5</v>
      </c>
      <c r="I6" s="9">
        <v>6</v>
      </c>
      <c r="J6" s="9">
        <v>7</v>
      </c>
      <c r="K6" s="9">
        <v>8</v>
      </c>
      <c r="L6" s="9">
        <v>9</v>
      </c>
      <c r="M6" s="9">
        <v>10</v>
      </c>
      <c r="N6" s="24">
        <v>11</v>
      </c>
      <c r="O6" s="24">
        <v>12</v>
      </c>
      <c r="P6" s="24">
        <v>13</v>
      </c>
      <c r="Q6" s="9">
        <v>14</v>
      </c>
      <c r="R6" s="9">
        <v>15</v>
      </c>
      <c r="S6" s="9">
        <v>16</v>
      </c>
      <c r="T6" s="9">
        <v>17</v>
      </c>
      <c r="U6" s="9">
        <v>18</v>
      </c>
    </row>
    <row r="7" spans="1:21" ht="19.5" customHeight="1">
      <c r="A7" s="10">
        <v>42005</v>
      </c>
      <c r="B7" s="9"/>
      <c r="C7" s="9" t="s">
        <v>22</v>
      </c>
      <c r="D7" s="11">
        <v>10</v>
      </c>
      <c r="E7" s="12">
        <v>3899.6139</v>
      </c>
      <c r="F7" s="11">
        <v>3728.9412</v>
      </c>
      <c r="G7" s="13">
        <f aca="true" t="shared" si="0" ref="G7:G26">E7-F7</f>
        <v>170.67269999999962</v>
      </c>
      <c r="H7" s="14">
        <f aca="true" t="shared" si="1" ref="H7:H43">G7/E7</f>
        <v>0.04376656365903292</v>
      </c>
      <c r="I7" s="15">
        <v>0</v>
      </c>
      <c r="J7" s="13">
        <v>0</v>
      </c>
      <c r="K7" s="13">
        <v>0</v>
      </c>
      <c r="L7" s="13">
        <f>J7-K7</f>
        <v>0</v>
      </c>
      <c r="M7" s="14" t="e">
        <f>L7/J7</f>
        <v>#DIV/0!</v>
      </c>
      <c r="N7" s="25"/>
      <c r="O7" s="26"/>
      <c r="P7" s="26"/>
      <c r="Q7" s="15">
        <f>I7+D9</f>
        <v>10</v>
      </c>
      <c r="R7" s="14">
        <f>J7+E7</f>
        <v>3899.6139</v>
      </c>
      <c r="S7" s="14">
        <f>K7+F7</f>
        <v>3728.9412</v>
      </c>
      <c r="T7" s="14"/>
      <c r="U7" s="26"/>
    </row>
    <row r="8" spans="1:21" ht="19.5" customHeight="1">
      <c r="A8" s="9"/>
      <c r="B8" s="9"/>
      <c r="C8" s="9" t="s">
        <v>23</v>
      </c>
      <c r="D8" s="11">
        <v>0</v>
      </c>
      <c r="E8" s="13">
        <v>0</v>
      </c>
      <c r="F8" s="13">
        <v>0</v>
      </c>
      <c r="G8" s="13">
        <f t="shared" si="0"/>
        <v>0</v>
      </c>
      <c r="H8" s="14">
        <v>0</v>
      </c>
      <c r="I8" s="15"/>
      <c r="J8" s="13"/>
      <c r="K8" s="13"/>
      <c r="L8" s="13"/>
      <c r="M8" s="14"/>
      <c r="N8" s="27"/>
      <c r="O8" s="28"/>
      <c r="P8" s="28"/>
      <c r="Q8" s="15"/>
      <c r="R8" s="14"/>
      <c r="S8" s="14"/>
      <c r="T8" s="14"/>
      <c r="U8" s="28"/>
    </row>
    <row r="9" spans="1:21" ht="19.5" customHeight="1">
      <c r="A9" s="9"/>
      <c r="B9" s="9"/>
      <c r="C9" s="9" t="s">
        <v>24</v>
      </c>
      <c r="D9" s="11">
        <f aca="true" t="shared" si="2" ref="D9:F9">D7</f>
        <v>10</v>
      </c>
      <c r="E9" s="12">
        <f t="shared" si="2"/>
        <v>3899.6139</v>
      </c>
      <c r="F9" s="11">
        <f t="shared" si="2"/>
        <v>3728.9412</v>
      </c>
      <c r="G9" s="13">
        <f t="shared" si="0"/>
        <v>170.67269999999962</v>
      </c>
      <c r="H9" s="14">
        <f t="shared" si="1"/>
        <v>0.04376656365903292</v>
      </c>
      <c r="I9" s="15"/>
      <c r="J9" s="13"/>
      <c r="K9" s="13"/>
      <c r="L9" s="13"/>
      <c r="M9" s="14"/>
      <c r="N9" s="29"/>
      <c r="O9" s="30"/>
      <c r="P9" s="30"/>
      <c r="Q9" s="15"/>
      <c r="R9" s="14"/>
      <c r="S9" s="14"/>
      <c r="T9" s="14"/>
      <c r="U9" s="30"/>
    </row>
    <row r="10" spans="1:21" ht="19.5" customHeight="1">
      <c r="A10" s="10">
        <v>42037</v>
      </c>
      <c r="B10" s="9"/>
      <c r="C10" s="9" t="s">
        <v>22</v>
      </c>
      <c r="D10" s="15">
        <v>44</v>
      </c>
      <c r="E10" s="13">
        <v>36931.6808</v>
      </c>
      <c r="F10" s="13">
        <v>36012.6053</v>
      </c>
      <c r="G10" s="13">
        <f t="shared" si="0"/>
        <v>919.075499999999</v>
      </c>
      <c r="H10" s="14">
        <f t="shared" si="1"/>
        <v>0.024885829187606293</v>
      </c>
      <c r="I10" s="15">
        <v>0</v>
      </c>
      <c r="J10" s="13">
        <v>0</v>
      </c>
      <c r="K10" s="13">
        <v>0</v>
      </c>
      <c r="L10" s="13">
        <f>J10-K10</f>
        <v>0</v>
      </c>
      <c r="M10" s="14" t="e">
        <f>L10/J10</f>
        <v>#DIV/0!</v>
      </c>
      <c r="N10" s="25"/>
      <c r="O10" s="26"/>
      <c r="P10" s="26"/>
      <c r="Q10" s="15">
        <f>N10+I10+D12</f>
        <v>44</v>
      </c>
      <c r="R10" s="14">
        <f>J10+E10</f>
        <v>36931.6808</v>
      </c>
      <c r="S10" s="14">
        <f>K10+F10</f>
        <v>36012.6053</v>
      </c>
      <c r="T10" s="14"/>
      <c r="U10" s="26"/>
    </row>
    <row r="11" spans="1:21" ht="19.5" customHeight="1">
      <c r="A11" s="9"/>
      <c r="B11" s="9"/>
      <c r="C11" s="9" t="s">
        <v>23</v>
      </c>
      <c r="D11" s="15">
        <v>0</v>
      </c>
      <c r="E11" s="13">
        <v>0</v>
      </c>
      <c r="F11" s="13">
        <v>0</v>
      </c>
      <c r="G11" s="13">
        <f t="shared" si="0"/>
        <v>0</v>
      </c>
      <c r="H11" s="14">
        <v>0</v>
      </c>
      <c r="I11" s="15"/>
      <c r="J11" s="13"/>
      <c r="K11" s="13"/>
      <c r="L11" s="13"/>
      <c r="M11" s="14"/>
      <c r="N11" s="27"/>
      <c r="O11" s="28"/>
      <c r="P11" s="28"/>
      <c r="Q11" s="15"/>
      <c r="R11" s="14"/>
      <c r="S11" s="14"/>
      <c r="T11" s="14"/>
      <c r="U11" s="28"/>
    </row>
    <row r="12" spans="1:21" ht="19.5" customHeight="1">
      <c r="A12" s="9"/>
      <c r="B12" s="9"/>
      <c r="C12" s="9" t="s">
        <v>24</v>
      </c>
      <c r="D12" s="15">
        <f aca="true" t="shared" si="3" ref="D12:F12">D10</f>
        <v>44</v>
      </c>
      <c r="E12" s="13">
        <f t="shared" si="3"/>
        <v>36931.6808</v>
      </c>
      <c r="F12" s="13">
        <f t="shared" si="3"/>
        <v>36012.6053</v>
      </c>
      <c r="G12" s="13">
        <f t="shared" si="0"/>
        <v>919.075499999999</v>
      </c>
      <c r="H12" s="14">
        <f t="shared" si="1"/>
        <v>0.024885829187606293</v>
      </c>
      <c r="I12" s="15"/>
      <c r="J12" s="13"/>
      <c r="K12" s="13"/>
      <c r="L12" s="13"/>
      <c r="M12" s="14"/>
      <c r="N12" s="29"/>
      <c r="O12" s="30"/>
      <c r="P12" s="30"/>
      <c r="Q12" s="15"/>
      <c r="R12" s="14"/>
      <c r="S12" s="14"/>
      <c r="T12" s="14"/>
      <c r="U12" s="30"/>
    </row>
    <row r="13" spans="1:21" ht="19.5" customHeight="1">
      <c r="A13" s="10">
        <v>42066</v>
      </c>
      <c r="B13" s="9"/>
      <c r="C13" s="9" t="s">
        <v>22</v>
      </c>
      <c r="D13" s="15">
        <v>54</v>
      </c>
      <c r="E13" s="13">
        <v>57138.0105</v>
      </c>
      <c r="F13" s="13">
        <v>55256.4517</v>
      </c>
      <c r="G13" s="13">
        <f t="shared" si="0"/>
        <v>1881.5587999999989</v>
      </c>
      <c r="H13" s="14">
        <f t="shared" si="1"/>
        <v>0.0329300720052197</v>
      </c>
      <c r="I13" s="15">
        <v>4</v>
      </c>
      <c r="J13" s="13">
        <v>591.4795</v>
      </c>
      <c r="K13" s="13">
        <v>576.3553</v>
      </c>
      <c r="L13" s="13">
        <f>J13-K13</f>
        <v>15.124199999999973</v>
      </c>
      <c r="M13" s="14">
        <f>L13/J13</f>
        <v>0.02557011696939619</v>
      </c>
      <c r="N13" s="25"/>
      <c r="O13" s="26"/>
      <c r="P13" s="26"/>
      <c r="Q13" s="15">
        <f>I13+D15</f>
        <v>58</v>
      </c>
      <c r="R13" s="14">
        <f>J13+E13</f>
        <v>57729.49</v>
      </c>
      <c r="S13" s="14">
        <f>K13+F13</f>
        <v>55832.807</v>
      </c>
      <c r="T13" s="14"/>
      <c r="U13" s="26"/>
    </row>
    <row r="14" spans="1:21" ht="19.5" customHeight="1">
      <c r="A14" s="9"/>
      <c r="B14" s="9"/>
      <c r="C14" s="9" t="s">
        <v>23</v>
      </c>
      <c r="D14" s="15">
        <v>0</v>
      </c>
      <c r="E14" s="13">
        <v>0</v>
      </c>
      <c r="F14" s="13">
        <v>0</v>
      </c>
      <c r="G14" s="13">
        <f t="shared" si="0"/>
        <v>0</v>
      </c>
      <c r="H14" s="14">
        <v>0</v>
      </c>
      <c r="I14" s="15"/>
      <c r="J14" s="13"/>
      <c r="K14" s="13"/>
      <c r="L14" s="13"/>
      <c r="M14" s="14"/>
      <c r="N14" s="27"/>
      <c r="O14" s="28"/>
      <c r="P14" s="28"/>
      <c r="Q14" s="15"/>
      <c r="R14" s="14"/>
      <c r="S14" s="14"/>
      <c r="T14" s="14"/>
      <c r="U14" s="28"/>
    </row>
    <row r="15" spans="1:21" ht="19.5" customHeight="1">
      <c r="A15" s="9"/>
      <c r="B15" s="9"/>
      <c r="C15" s="9" t="s">
        <v>24</v>
      </c>
      <c r="D15" s="15">
        <f aca="true" t="shared" si="4" ref="D15:F15">D13</f>
        <v>54</v>
      </c>
      <c r="E15" s="13">
        <f t="shared" si="4"/>
        <v>57138.0105</v>
      </c>
      <c r="F15" s="13">
        <f t="shared" si="4"/>
        <v>55256.4517</v>
      </c>
      <c r="G15" s="13">
        <f t="shared" si="0"/>
        <v>1881.5587999999989</v>
      </c>
      <c r="H15" s="14">
        <f t="shared" si="1"/>
        <v>0.0329300720052197</v>
      </c>
      <c r="I15" s="15"/>
      <c r="J15" s="13"/>
      <c r="K15" s="13"/>
      <c r="L15" s="13"/>
      <c r="M15" s="14"/>
      <c r="N15" s="29"/>
      <c r="O15" s="30"/>
      <c r="P15" s="30"/>
      <c r="Q15" s="15"/>
      <c r="R15" s="14"/>
      <c r="S15" s="14"/>
      <c r="T15" s="14"/>
      <c r="U15" s="30"/>
    </row>
    <row r="16" spans="1:21" ht="19.5" customHeight="1">
      <c r="A16" s="10">
        <v>42098</v>
      </c>
      <c r="B16" s="9"/>
      <c r="C16" s="9" t="s">
        <v>22</v>
      </c>
      <c r="D16" s="15">
        <v>6</v>
      </c>
      <c r="E16" s="16">
        <v>4936.5797</v>
      </c>
      <c r="F16" s="16">
        <v>4869.72</v>
      </c>
      <c r="G16" s="13">
        <f t="shared" si="0"/>
        <v>66.85969999999998</v>
      </c>
      <c r="H16" s="14">
        <f t="shared" si="1"/>
        <v>0.013543729477314014</v>
      </c>
      <c r="I16" s="15">
        <v>8</v>
      </c>
      <c r="J16" s="13">
        <v>272.5285</v>
      </c>
      <c r="K16" s="13">
        <v>265.9573</v>
      </c>
      <c r="L16" s="13">
        <f>J16-K16</f>
        <v>6.571200000000033</v>
      </c>
      <c r="M16" s="14">
        <f>L16/J16</f>
        <v>0.024111973610099615</v>
      </c>
      <c r="N16" s="25"/>
      <c r="O16" s="26"/>
      <c r="P16" s="26"/>
      <c r="Q16" s="15">
        <f>I16+D18</f>
        <v>14</v>
      </c>
      <c r="R16" s="14">
        <f>J16+E16</f>
        <v>5209.108200000001</v>
      </c>
      <c r="S16" s="14">
        <f>K16+F16</f>
        <v>5135.6773</v>
      </c>
      <c r="T16" s="14"/>
      <c r="U16" s="26"/>
    </row>
    <row r="17" spans="1:21" ht="19.5" customHeight="1">
      <c r="A17" s="9"/>
      <c r="B17" s="9"/>
      <c r="C17" s="9" t="s">
        <v>23</v>
      </c>
      <c r="D17" s="15">
        <v>0</v>
      </c>
      <c r="E17" s="13">
        <v>0</v>
      </c>
      <c r="F17" s="13">
        <v>0</v>
      </c>
      <c r="G17" s="13">
        <f t="shared" si="0"/>
        <v>0</v>
      </c>
      <c r="H17" s="14">
        <v>0</v>
      </c>
      <c r="I17" s="15"/>
      <c r="J17" s="13"/>
      <c r="K17" s="13"/>
      <c r="L17" s="13"/>
      <c r="M17" s="14"/>
      <c r="N17" s="27"/>
      <c r="O17" s="28"/>
      <c r="P17" s="28"/>
      <c r="Q17" s="15"/>
      <c r="R17" s="14"/>
      <c r="S17" s="14"/>
      <c r="T17" s="14"/>
      <c r="U17" s="28"/>
    </row>
    <row r="18" spans="1:21" ht="19.5" customHeight="1">
      <c r="A18" s="9"/>
      <c r="B18" s="9"/>
      <c r="C18" s="9" t="s">
        <v>24</v>
      </c>
      <c r="D18" s="15">
        <f aca="true" t="shared" si="5" ref="D18:F18">D16</f>
        <v>6</v>
      </c>
      <c r="E18" s="16">
        <f t="shared" si="5"/>
        <v>4936.5797</v>
      </c>
      <c r="F18" s="16">
        <f t="shared" si="5"/>
        <v>4869.72</v>
      </c>
      <c r="G18" s="13">
        <f t="shared" si="0"/>
        <v>66.85969999999998</v>
      </c>
      <c r="H18" s="14">
        <f t="shared" si="1"/>
        <v>0.013543729477314014</v>
      </c>
      <c r="I18" s="15"/>
      <c r="J18" s="13"/>
      <c r="K18" s="13"/>
      <c r="L18" s="13"/>
      <c r="M18" s="14"/>
      <c r="N18" s="29"/>
      <c r="O18" s="30"/>
      <c r="P18" s="30"/>
      <c r="Q18" s="15"/>
      <c r="R18" s="14"/>
      <c r="S18" s="14"/>
      <c r="T18" s="14"/>
      <c r="U18" s="30"/>
    </row>
    <row r="19" spans="1:21" ht="19.5" customHeight="1">
      <c r="A19" s="10">
        <v>42129</v>
      </c>
      <c r="B19" s="9"/>
      <c r="C19" s="9" t="s">
        <v>22</v>
      </c>
      <c r="D19" s="15">
        <v>9</v>
      </c>
      <c r="E19" s="13">
        <v>6518.4426</v>
      </c>
      <c r="F19" s="13">
        <v>6186.081</v>
      </c>
      <c r="G19" s="13">
        <f t="shared" si="0"/>
        <v>332.3616000000002</v>
      </c>
      <c r="H19" s="14">
        <f t="shared" si="1"/>
        <v>0.05098788474412587</v>
      </c>
      <c r="I19" s="15">
        <v>10</v>
      </c>
      <c r="J19" s="13">
        <v>18248.6607</v>
      </c>
      <c r="K19" s="13">
        <v>18134.7768</v>
      </c>
      <c r="L19" s="13">
        <f>J19-K19</f>
        <v>113.88390000000072</v>
      </c>
      <c r="M19" s="14">
        <f>L19/J19</f>
        <v>0.006240671678442721</v>
      </c>
      <c r="N19" s="25"/>
      <c r="O19" s="26"/>
      <c r="P19" s="26"/>
      <c r="Q19" s="15">
        <f>I19+D21</f>
        <v>19</v>
      </c>
      <c r="R19" s="14">
        <f>J19+E19</f>
        <v>24767.103300000002</v>
      </c>
      <c r="S19" s="14">
        <f>K19+F19</f>
        <v>24320.857799999998</v>
      </c>
      <c r="T19" s="14"/>
      <c r="U19" s="26"/>
    </row>
    <row r="20" spans="1:21" ht="19.5" customHeight="1">
      <c r="A20" s="9"/>
      <c r="B20" s="9"/>
      <c r="C20" s="9" t="s">
        <v>23</v>
      </c>
      <c r="D20" s="15">
        <v>0</v>
      </c>
      <c r="E20" s="13">
        <v>0</v>
      </c>
      <c r="F20" s="13">
        <v>0</v>
      </c>
      <c r="G20" s="13">
        <f t="shared" si="0"/>
        <v>0</v>
      </c>
      <c r="H20" s="14">
        <v>0</v>
      </c>
      <c r="I20" s="15"/>
      <c r="J20" s="13"/>
      <c r="K20" s="13"/>
      <c r="L20" s="13"/>
      <c r="M20" s="14"/>
      <c r="N20" s="27"/>
      <c r="O20" s="28"/>
      <c r="P20" s="28"/>
      <c r="Q20" s="15"/>
      <c r="R20" s="14"/>
      <c r="S20" s="14"/>
      <c r="T20" s="14"/>
      <c r="U20" s="28"/>
    </row>
    <row r="21" spans="1:21" ht="19.5" customHeight="1">
      <c r="A21" s="9"/>
      <c r="B21" s="9"/>
      <c r="C21" s="9" t="s">
        <v>24</v>
      </c>
      <c r="D21" s="15">
        <f aca="true" t="shared" si="6" ref="D21:F21">D19</f>
        <v>9</v>
      </c>
      <c r="E21" s="13">
        <f t="shared" si="6"/>
        <v>6518.4426</v>
      </c>
      <c r="F21" s="13">
        <f t="shared" si="6"/>
        <v>6186.081</v>
      </c>
      <c r="G21" s="13">
        <f t="shared" si="0"/>
        <v>332.3616000000002</v>
      </c>
      <c r="H21" s="14">
        <f t="shared" si="1"/>
        <v>0.05098788474412587</v>
      </c>
      <c r="I21" s="15"/>
      <c r="J21" s="13"/>
      <c r="K21" s="13"/>
      <c r="L21" s="13"/>
      <c r="M21" s="14"/>
      <c r="N21" s="29"/>
      <c r="O21" s="30"/>
      <c r="P21" s="30"/>
      <c r="Q21" s="15"/>
      <c r="R21" s="14"/>
      <c r="S21" s="14"/>
      <c r="T21" s="14"/>
      <c r="U21" s="30"/>
    </row>
    <row r="22" spans="1:21" ht="19.5" customHeight="1">
      <c r="A22" s="10">
        <v>42161</v>
      </c>
      <c r="B22" s="9"/>
      <c r="C22" s="9" t="s">
        <v>22</v>
      </c>
      <c r="D22" s="15">
        <v>7</v>
      </c>
      <c r="E22" s="13">
        <v>5179.5441</v>
      </c>
      <c r="F22" s="13">
        <v>4769.7532</v>
      </c>
      <c r="G22" s="13">
        <f t="shared" si="0"/>
        <v>409.79089999999997</v>
      </c>
      <c r="H22" s="14">
        <f t="shared" si="1"/>
        <v>0.07911717558307882</v>
      </c>
      <c r="I22" s="15">
        <v>8</v>
      </c>
      <c r="J22" s="13">
        <v>203.928</v>
      </c>
      <c r="K22" s="13">
        <v>197.7819</v>
      </c>
      <c r="L22" s="13">
        <f>J22-K22</f>
        <v>6.14609999999999</v>
      </c>
      <c r="M22" s="14">
        <f>L22/J22</f>
        <v>0.030138578321760572</v>
      </c>
      <c r="N22" s="25"/>
      <c r="O22" s="26"/>
      <c r="P22" s="26"/>
      <c r="Q22" s="15">
        <f>I22+D24</f>
        <v>15</v>
      </c>
      <c r="R22" s="14">
        <f>J22+E22</f>
        <v>5383.4721</v>
      </c>
      <c r="S22" s="14">
        <f>K22+F22</f>
        <v>4967.5351</v>
      </c>
      <c r="T22" s="14"/>
      <c r="U22" s="26"/>
    </row>
    <row r="23" spans="1:21" ht="19.5" customHeight="1">
      <c r="A23" s="9"/>
      <c r="B23" s="9"/>
      <c r="C23" s="9" t="s">
        <v>23</v>
      </c>
      <c r="D23" s="15">
        <v>0</v>
      </c>
      <c r="E23" s="13">
        <v>0</v>
      </c>
      <c r="F23" s="13">
        <v>0</v>
      </c>
      <c r="G23" s="13">
        <f t="shared" si="0"/>
        <v>0</v>
      </c>
      <c r="H23" s="14">
        <v>0</v>
      </c>
      <c r="I23" s="15"/>
      <c r="J23" s="13"/>
      <c r="K23" s="13"/>
      <c r="L23" s="13"/>
      <c r="M23" s="14"/>
      <c r="N23" s="27"/>
      <c r="O23" s="28"/>
      <c r="P23" s="28"/>
      <c r="Q23" s="15"/>
      <c r="R23" s="14"/>
      <c r="S23" s="14"/>
      <c r="T23" s="14"/>
      <c r="U23" s="28"/>
    </row>
    <row r="24" spans="1:21" ht="19.5" customHeight="1">
      <c r="A24" s="9"/>
      <c r="B24" s="9"/>
      <c r="C24" s="9" t="s">
        <v>24</v>
      </c>
      <c r="D24" s="15">
        <f aca="true" t="shared" si="7" ref="D24:F24">D22</f>
        <v>7</v>
      </c>
      <c r="E24" s="13">
        <f t="shared" si="7"/>
        <v>5179.5441</v>
      </c>
      <c r="F24" s="13">
        <f t="shared" si="7"/>
        <v>4769.7532</v>
      </c>
      <c r="G24" s="13">
        <f t="shared" si="0"/>
        <v>409.79089999999997</v>
      </c>
      <c r="H24" s="14">
        <f t="shared" si="1"/>
        <v>0.07911717558307882</v>
      </c>
      <c r="I24" s="15"/>
      <c r="J24" s="13"/>
      <c r="K24" s="13"/>
      <c r="L24" s="13"/>
      <c r="M24" s="14"/>
      <c r="N24" s="29"/>
      <c r="O24" s="30"/>
      <c r="P24" s="30"/>
      <c r="Q24" s="15"/>
      <c r="R24" s="14"/>
      <c r="S24" s="14"/>
      <c r="T24" s="14"/>
      <c r="U24" s="30"/>
    </row>
    <row r="25" spans="1:21" ht="19.5" customHeight="1">
      <c r="A25" s="10">
        <v>42192</v>
      </c>
      <c r="B25" s="9"/>
      <c r="C25" s="9" t="s">
        <v>22</v>
      </c>
      <c r="D25" s="15"/>
      <c r="E25" s="13"/>
      <c r="F25" s="13"/>
      <c r="G25" s="13">
        <f t="shared" si="0"/>
        <v>0</v>
      </c>
      <c r="H25" s="14" t="e">
        <f t="shared" si="1"/>
        <v>#DIV/0!</v>
      </c>
      <c r="I25" s="15"/>
      <c r="J25" s="13"/>
      <c r="K25" s="13"/>
      <c r="L25" s="13">
        <f>J25-K25</f>
        <v>0</v>
      </c>
      <c r="M25" s="14" t="e">
        <f>L25/J25</f>
        <v>#DIV/0!</v>
      </c>
      <c r="N25" s="15"/>
      <c r="O25" s="14"/>
      <c r="P25" s="14"/>
      <c r="Q25" s="15">
        <f>I25+D27</f>
        <v>0</v>
      </c>
      <c r="R25" s="14">
        <f>J25+E25</f>
        <v>0</v>
      </c>
      <c r="S25" s="14">
        <f>K25+F25</f>
        <v>0</v>
      </c>
      <c r="T25" s="14"/>
      <c r="U25" s="14"/>
    </row>
    <row r="26" spans="1:21" ht="19.5" customHeight="1">
      <c r="A26" s="9"/>
      <c r="B26" s="9"/>
      <c r="C26" s="9" t="s">
        <v>23</v>
      </c>
      <c r="D26" s="15"/>
      <c r="E26" s="13"/>
      <c r="F26" s="13"/>
      <c r="G26" s="13">
        <f t="shared" si="0"/>
        <v>0</v>
      </c>
      <c r="H26" s="14">
        <v>0</v>
      </c>
      <c r="I26" s="15"/>
      <c r="J26" s="13"/>
      <c r="K26" s="13"/>
      <c r="L26" s="13"/>
      <c r="M26" s="14"/>
      <c r="N26" s="15"/>
      <c r="O26" s="14"/>
      <c r="P26" s="14"/>
      <c r="Q26" s="15"/>
      <c r="R26" s="14"/>
      <c r="S26" s="14"/>
      <c r="T26" s="14"/>
      <c r="U26" s="14"/>
    </row>
    <row r="27" spans="1:21" ht="23.25" customHeight="1">
      <c r="A27" s="9"/>
      <c r="B27" s="9"/>
      <c r="C27" s="9" t="s">
        <v>24</v>
      </c>
      <c r="D27" s="15"/>
      <c r="E27" s="13"/>
      <c r="F27" s="13"/>
      <c r="G27" s="13">
        <f aca="true" t="shared" si="8" ref="G27:G38">E27-F27</f>
        <v>0</v>
      </c>
      <c r="H27" s="14" t="e">
        <f t="shared" si="1"/>
        <v>#DIV/0!</v>
      </c>
      <c r="I27" s="15"/>
      <c r="J27" s="13"/>
      <c r="K27" s="13"/>
      <c r="L27" s="13"/>
      <c r="M27" s="14"/>
      <c r="N27" s="15"/>
      <c r="O27" s="14"/>
      <c r="P27" s="14"/>
      <c r="Q27" s="15"/>
      <c r="R27" s="14"/>
      <c r="S27" s="14"/>
      <c r="T27" s="14"/>
      <c r="U27" s="14"/>
    </row>
    <row r="28" spans="1:21" ht="23.25" customHeight="1">
      <c r="A28" s="10">
        <v>42224</v>
      </c>
      <c r="B28" s="9"/>
      <c r="C28" s="9" t="s">
        <v>22</v>
      </c>
      <c r="D28" s="15"/>
      <c r="E28" s="13"/>
      <c r="F28" s="13"/>
      <c r="G28" s="13">
        <f t="shared" si="8"/>
        <v>0</v>
      </c>
      <c r="H28" s="14" t="e">
        <f t="shared" si="1"/>
        <v>#DIV/0!</v>
      </c>
      <c r="I28" s="15"/>
      <c r="J28" s="13"/>
      <c r="K28" s="13"/>
      <c r="L28" s="13">
        <f>J28-K28</f>
        <v>0</v>
      </c>
      <c r="M28" s="14" t="e">
        <f>L28/J28</f>
        <v>#DIV/0!</v>
      </c>
      <c r="N28" s="15"/>
      <c r="O28" s="14"/>
      <c r="P28" s="14"/>
      <c r="Q28" s="15">
        <f>I28+D30</f>
        <v>0</v>
      </c>
      <c r="R28" s="14">
        <f>J28+E28</f>
        <v>0</v>
      </c>
      <c r="S28" s="14">
        <f>K28+F28</f>
        <v>0</v>
      </c>
      <c r="T28" s="14"/>
      <c r="U28" s="14"/>
    </row>
    <row r="29" spans="1:21" ht="23.25" customHeight="1">
      <c r="A29" s="9"/>
      <c r="B29" s="9"/>
      <c r="C29" s="9" t="s">
        <v>23</v>
      </c>
      <c r="D29" s="15"/>
      <c r="E29" s="13"/>
      <c r="F29" s="13"/>
      <c r="G29" s="13">
        <f t="shared" si="8"/>
        <v>0</v>
      </c>
      <c r="H29" s="14">
        <v>0</v>
      </c>
      <c r="I29" s="15"/>
      <c r="J29" s="13"/>
      <c r="K29" s="13"/>
      <c r="L29" s="13"/>
      <c r="M29" s="14"/>
      <c r="N29" s="15"/>
      <c r="O29" s="14"/>
      <c r="P29" s="14"/>
      <c r="Q29" s="15"/>
      <c r="R29" s="14"/>
      <c r="S29" s="14"/>
      <c r="T29" s="14"/>
      <c r="U29" s="14"/>
    </row>
    <row r="30" spans="1:21" ht="23.25" customHeight="1">
      <c r="A30" s="9"/>
      <c r="B30" s="9"/>
      <c r="C30" s="9" t="s">
        <v>24</v>
      </c>
      <c r="D30" s="15"/>
      <c r="E30" s="13"/>
      <c r="F30" s="13"/>
      <c r="G30" s="13">
        <f t="shared" si="8"/>
        <v>0</v>
      </c>
      <c r="H30" s="14" t="e">
        <f t="shared" si="1"/>
        <v>#DIV/0!</v>
      </c>
      <c r="I30" s="15"/>
      <c r="J30" s="13"/>
      <c r="K30" s="13"/>
      <c r="L30" s="13"/>
      <c r="M30" s="14"/>
      <c r="N30" s="15"/>
      <c r="O30" s="14"/>
      <c r="P30" s="14"/>
      <c r="Q30" s="15"/>
      <c r="R30" s="14"/>
      <c r="S30" s="14"/>
      <c r="T30" s="14"/>
      <c r="U30" s="14"/>
    </row>
    <row r="31" spans="1:21" ht="23.25" customHeight="1">
      <c r="A31" s="10">
        <v>42256</v>
      </c>
      <c r="B31" s="9"/>
      <c r="C31" s="9" t="s">
        <v>22</v>
      </c>
      <c r="D31" s="15"/>
      <c r="E31" s="13"/>
      <c r="F31" s="13"/>
      <c r="G31" s="13">
        <f t="shared" si="8"/>
        <v>0</v>
      </c>
      <c r="H31" s="14" t="e">
        <f t="shared" si="1"/>
        <v>#DIV/0!</v>
      </c>
      <c r="I31" s="15"/>
      <c r="J31" s="13"/>
      <c r="K31" s="13"/>
      <c r="L31" s="13">
        <f>J31-K31</f>
        <v>0</v>
      </c>
      <c r="M31" s="14" t="e">
        <f>L31/J31</f>
        <v>#DIV/0!</v>
      </c>
      <c r="N31" s="15"/>
      <c r="O31" s="14"/>
      <c r="P31" s="14"/>
      <c r="Q31" s="15">
        <f>I31+D33</f>
        <v>0</v>
      </c>
      <c r="R31" s="14">
        <f>J31+E31</f>
        <v>0</v>
      </c>
      <c r="S31" s="14">
        <f>K31+F31</f>
        <v>0</v>
      </c>
      <c r="T31" s="14"/>
      <c r="U31" s="14"/>
    </row>
    <row r="32" spans="1:21" ht="23.25" customHeight="1">
      <c r="A32" s="9"/>
      <c r="B32" s="9"/>
      <c r="C32" s="9" t="s">
        <v>23</v>
      </c>
      <c r="D32" s="15"/>
      <c r="E32" s="13"/>
      <c r="F32" s="13"/>
      <c r="G32" s="13">
        <f t="shared" si="8"/>
        <v>0</v>
      </c>
      <c r="H32" s="14">
        <v>0</v>
      </c>
      <c r="I32" s="15"/>
      <c r="J32" s="13"/>
      <c r="K32" s="13"/>
      <c r="L32" s="13"/>
      <c r="M32" s="14"/>
      <c r="N32" s="15"/>
      <c r="O32" s="14"/>
      <c r="P32" s="14"/>
      <c r="Q32" s="15"/>
      <c r="R32" s="14"/>
      <c r="S32" s="14"/>
      <c r="T32" s="14"/>
      <c r="U32" s="14"/>
    </row>
    <row r="33" spans="1:21" ht="23.25" customHeight="1">
      <c r="A33" s="9"/>
      <c r="B33" s="9"/>
      <c r="C33" s="9" t="s">
        <v>24</v>
      </c>
      <c r="D33" s="15"/>
      <c r="E33" s="13"/>
      <c r="F33" s="13"/>
      <c r="G33" s="13">
        <f t="shared" si="8"/>
        <v>0</v>
      </c>
      <c r="H33" s="14" t="e">
        <f t="shared" si="1"/>
        <v>#DIV/0!</v>
      </c>
      <c r="I33" s="15"/>
      <c r="J33" s="13"/>
      <c r="K33" s="13"/>
      <c r="L33" s="13"/>
      <c r="M33" s="14"/>
      <c r="N33" s="15"/>
      <c r="O33" s="14"/>
      <c r="P33" s="14"/>
      <c r="Q33" s="15"/>
      <c r="R33" s="14"/>
      <c r="S33" s="14"/>
      <c r="T33" s="14"/>
      <c r="U33" s="14"/>
    </row>
    <row r="34" spans="1:21" ht="23.25" customHeight="1">
      <c r="A34" s="10">
        <v>42286</v>
      </c>
      <c r="B34" s="9"/>
      <c r="C34" s="9" t="s">
        <v>22</v>
      </c>
      <c r="D34" s="15"/>
      <c r="E34" s="13"/>
      <c r="F34" s="13"/>
      <c r="G34" s="13">
        <f t="shared" si="8"/>
        <v>0</v>
      </c>
      <c r="H34" s="14" t="e">
        <f t="shared" si="1"/>
        <v>#DIV/0!</v>
      </c>
      <c r="I34" s="15"/>
      <c r="J34" s="13"/>
      <c r="K34" s="13"/>
      <c r="L34" s="13">
        <f>J34-K34</f>
        <v>0</v>
      </c>
      <c r="M34" s="14" t="e">
        <f>L34/J34</f>
        <v>#DIV/0!</v>
      </c>
      <c r="N34" s="15"/>
      <c r="O34" s="14"/>
      <c r="P34" s="14"/>
      <c r="Q34" s="15">
        <f>I34+D36</f>
        <v>0</v>
      </c>
      <c r="R34" s="14">
        <f>J34+E34</f>
        <v>0</v>
      </c>
      <c r="S34" s="14">
        <f>K34+F34</f>
        <v>0</v>
      </c>
      <c r="T34" s="14"/>
      <c r="U34" s="14"/>
    </row>
    <row r="35" spans="1:21" ht="23.25" customHeight="1">
      <c r="A35" s="9"/>
      <c r="B35" s="9"/>
      <c r="C35" s="9" t="s">
        <v>23</v>
      </c>
      <c r="D35" s="15"/>
      <c r="E35" s="13"/>
      <c r="F35" s="13"/>
      <c r="G35" s="13">
        <f t="shared" si="8"/>
        <v>0</v>
      </c>
      <c r="H35" s="14">
        <v>0</v>
      </c>
      <c r="I35" s="15"/>
      <c r="J35" s="13"/>
      <c r="K35" s="13"/>
      <c r="L35" s="13"/>
      <c r="M35" s="14"/>
      <c r="N35" s="15"/>
      <c r="O35" s="14"/>
      <c r="P35" s="14"/>
      <c r="Q35" s="15"/>
      <c r="R35" s="14"/>
      <c r="S35" s="14"/>
      <c r="T35" s="14"/>
      <c r="U35" s="14"/>
    </row>
    <row r="36" spans="1:21" ht="23.25" customHeight="1">
      <c r="A36" s="9"/>
      <c r="B36" s="9"/>
      <c r="C36" s="9" t="s">
        <v>24</v>
      </c>
      <c r="D36" s="15"/>
      <c r="E36" s="13"/>
      <c r="F36" s="13"/>
      <c r="G36" s="13">
        <f t="shared" si="8"/>
        <v>0</v>
      </c>
      <c r="H36" s="14" t="e">
        <f t="shared" si="1"/>
        <v>#DIV/0!</v>
      </c>
      <c r="I36" s="15"/>
      <c r="J36" s="13"/>
      <c r="K36" s="13"/>
      <c r="L36" s="13"/>
      <c r="M36" s="14"/>
      <c r="N36" s="15"/>
      <c r="O36" s="14"/>
      <c r="P36" s="14"/>
      <c r="Q36" s="15"/>
      <c r="R36" s="14"/>
      <c r="S36" s="14"/>
      <c r="T36" s="14"/>
      <c r="U36" s="14"/>
    </row>
    <row r="37" spans="1:21" ht="23.25" customHeight="1">
      <c r="A37" s="10">
        <v>42317</v>
      </c>
      <c r="B37" s="9"/>
      <c r="C37" s="9" t="s">
        <v>22</v>
      </c>
      <c r="D37" s="15"/>
      <c r="E37" s="13"/>
      <c r="F37" s="13"/>
      <c r="G37" s="13">
        <f t="shared" si="8"/>
        <v>0</v>
      </c>
      <c r="H37" s="14" t="e">
        <f t="shared" si="1"/>
        <v>#DIV/0!</v>
      </c>
      <c r="I37" s="15"/>
      <c r="J37" s="13"/>
      <c r="K37" s="13"/>
      <c r="L37" s="13">
        <f>J37-K37</f>
        <v>0</v>
      </c>
      <c r="M37" s="14" t="e">
        <f>L37/J37</f>
        <v>#DIV/0!</v>
      </c>
      <c r="N37" s="15"/>
      <c r="O37" s="14"/>
      <c r="P37" s="14"/>
      <c r="Q37" s="15">
        <f>I37+D39</f>
        <v>0</v>
      </c>
      <c r="R37" s="14">
        <f>J37+E37</f>
        <v>0</v>
      </c>
      <c r="S37" s="14">
        <f>K37+F37</f>
        <v>0</v>
      </c>
      <c r="T37" s="14"/>
      <c r="U37" s="14"/>
    </row>
    <row r="38" spans="1:21" ht="23.25" customHeight="1">
      <c r="A38" s="9"/>
      <c r="B38" s="9"/>
      <c r="C38" s="9" t="s">
        <v>23</v>
      </c>
      <c r="D38" s="15"/>
      <c r="E38" s="13"/>
      <c r="F38" s="13"/>
      <c r="G38" s="13">
        <f t="shared" si="8"/>
        <v>0</v>
      </c>
      <c r="H38" s="14">
        <v>0</v>
      </c>
      <c r="I38" s="15"/>
      <c r="J38" s="13"/>
      <c r="K38" s="13"/>
      <c r="L38" s="13"/>
      <c r="M38" s="14"/>
      <c r="N38" s="15"/>
      <c r="O38" s="14"/>
      <c r="P38" s="14"/>
      <c r="Q38" s="15"/>
      <c r="R38" s="14"/>
      <c r="S38" s="14"/>
      <c r="T38" s="14"/>
      <c r="U38" s="14"/>
    </row>
    <row r="39" spans="1:21" ht="23.25" customHeight="1">
      <c r="A39" s="9"/>
      <c r="B39" s="9"/>
      <c r="C39" s="9" t="s">
        <v>24</v>
      </c>
      <c r="D39" s="15"/>
      <c r="E39" s="13"/>
      <c r="F39" s="13"/>
      <c r="G39" s="13">
        <f aca="true" t="shared" si="9" ref="G36:G42">E39-F39</f>
        <v>0</v>
      </c>
      <c r="H39" s="14" t="e">
        <f t="shared" si="1"/>
        <v>#DIV/0!</v>
      </c>
      <c r="I39" s="15"/>
      <c r="J39" s="13"/>
      <c r="K39" s="13"/>
      <c r="L39" s="13"/>
      <c r="M39" s="14"/>
      <c r="N39" s="15"/>
      <c r="O39" s="14"/>
      <c r="P39" s="14"/>
      <c r="Q39" s="15"/>
      <c r="R39" s="14"/>
      <c r="S39" s="14"/>
      <c r="T39" s="14"/>
      <c r="U39" s="14"/>
    </row>
    <row r="40" spans="1:21" ht="23.25" customHeight="1">
      <c r="A40" s="10">
        <v>42347</v>
      </c>
      <c r="B40" s="9"/>
      <c r="C40" s="9" t="s">
        <v>22</v>
      </c>
      <c r="D40" s="15"/>
      <c r="E40" s="13"/>
      <c r="F40" s="13"/>
      <c r="G40" s="13">
        <f t="shared" si="9"/>
        <v>0</v>
      </c>
      <c r="H40" s="14" t="e">
        <f t="shared" si="1"/>
        <v>#DIV/0!</v>
      </c>
      <c r="I40" s="15"/>
      <c r="J40" s="13"/>
      <c r="K40" s="13"/>
      <c r="L40" s="13">
        <f>J40-K40</f>
        <v>0</v>
      </c>
      <c r="M40" s="14" t="e">
        <f>L40/J40</f>
        <v>#DIV/0!</v>
      </c>
      <c r="N40" s="15"/>
      <c r="O40" s="14"/>
      <c r="P40" s="14"/>
      <c r="Q40" s="15">
        <f>I40+D42</f>
        <v>0</v>
      </c>
      <c r="R40" s="14">
        <f>J40+E40</f>
        <v>0</v>
      </c>
      <c r="S40" s="14">
        <f>K40+F40</f>
        <v>0</v>
      </c>
      <c r="T40" s="14"/>
      <c r="U40" s="14"/>
    </row>
    <row r="41" spans="1:21" ht="23.25" customHeight="1">
      <c r="A41" s="9"/>
      <c r="B41" s="9"/>
      <c r="C41" s="9" t="s">
        <v>23</v>
      </c>
      <c r="D41" s="15"/>
      <c r="E41" s="13"/>
      <c r="F41" s="13"/>
      <c r="G41" s="13">
        <f t="shared" si="9"/>
        <v>0</v>
      </c>
      <c r="H41" s="14">
        <v>0</v>
      </c>
      <c r="I41" s="15"/>
      <c r="J41" s="13"/>
      <c r="K41" s="13"/>
      <c r="L41" s="13"/>
      <c r="M41" s="14"/>
      <c r="N41" s="15"/>
      <c r="O41" s="14"/>
      <c r="P41" s="14"/>
      <c r="Q41" s="15"/>
      <c r="R41" s="14"/>
      <c r="S41" s="14"/>
      <c r="T41" s="14"/>
      <c r="U41" s="14"/>
    </row>
    <row r="42" spans="1:21" ht="23.25" customHeight="1">
      <c r="A42" s="9"/>
      <c r="B42" s="9"/>
      <c r="C42" s="9" t="s">
        <v>24</v>
      </c>
      <c r="D42" s="15"/>
      <c r="E42" s="13"/>
      <c r="F42" s="13"/>
      <c r="G42" s="13">
        <f t="shared" si="9"/>
        <v>0</v>
      </c>
      <c r="H42" s="14" t="e">
        <f t="shared" si="1"/>
        <v>#DIV/0!</v>
      </c>
      <c r="I42" s="15"/>
      <c r="J42" s="13"/>
      <c r="K42" s="13"/>
      <c r="L42" s="13"/>
      <c r="M42" s="14"/>
      <c r="N42" s="15"/>
      <c r="O42" s="14"/>
      <c r="P42" s="14"/>
      <c r="Q42" s="15"/>
      <c r="R42" s="14"/>
      <c r="S42" s="14"/>
      <c r="T42" s="14"/>
      <c r="U42" s="14"/>
    </row>
    <row r="43" spans="1:21" ht="30.75" customHeight="1">
      <c r="A43" s="17" t="s">
        <v>25</v>
      </c>
      <c r="B43" s="17"/>
      <c r="C43" s="17"/>
      <c r="D43" s="8">
        <f aca="true" t="shared" si="10" ref="D43:I43">D42+D39+D36+D33+D30+D27+D24+D21+D18+D15+D12+D9</f>
        <v>130</v>
      </c>
      <c r="E43" s="18">
        <f t="shared" si="10"/>
        <v>114603.8716</v>
      </c>
      <c r="F43" s="18">
        <f t="shared" si="10"/>
        <v>110823.55240000002</v>
      </c>
      <c r="G43" s="18">
        <f>G42+G39+G36+G33+G30+G30+G27+G24+G21+G18+G15+G12+G9</f>
        <v>3780.3191999999976</v>
      </c>
      <c r="H43" s="19">
        <f t="shared" si="1"/>
        <v>0.03298596414957414</v>
      </c>
      <c r="I43" s="8">
        <f>I40+I37+I34+I31+I28+I25+I22+I19+I16+I13+I10+I7</f>
        <v>30</v>
      </c>
      <c r="J43" s="18">
        <f>SUM(J7:J42)</f>
        <v>19316.596700000002</v>
      </c>
      <c r="K43" s="18">
        <f>SUM(K7:K42)</f>
        <v>19174.871300000003</v>
      </c>
      <c r="L43" s="18">
        <f>J43-K43</f>
        <v>141.72539999999935</v>
      </c>
      <c r="M43" s="19">
        <f>L43/J43</f>
        <v>0.0073369756692181366</v>
      </c>
      <c r="N43" s="8"/>
      <c r="O43" s="19"/>
      <c r="P43" s="19"/>
      <c r="Q43" s="8">
        <f>N43+I43+D43</f>
        <v>160</v>
      </c>
      <c r="R43" s="19">
        <f>J43+E43</f>
        <v>133920.4683</v>
      </c>
      <c r="S43" s="19">
        <f>K43+F43</f>
        <v>129998.42370000001</v>
      </c>
      <c r="T43" s="19">
        <f>R43-S43</f>
        <v>3922.044599999994</v>
      </c>
      <c r="U43" s="14"/>
    </row>
    <row r="44" spans="1:21" ht="33.75" customHeight="1">
      <c r="A44" s="20" t="s">
        <v>26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34"/>
    </row>
    <row r="46" spans="1:21" ht="103.5" customHeight="1">
      <c r="A46" s="22" t="s">
        <v>27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</row>
    <row r="47" spans="6:18" ht="13.5">
      <c r="F47" s="23"/>
      <c r="L47" s="31"/>
      <c r="O47" s="31"/>
      <c r="P47" s="31"/>
      <c r="R47" s="31"/>
    </row>
  </sheetData>
  <sheetProtection/>
  <mergeCells count="180">
    <mergeCell ref="A2:S2"/>
    <mergeCell ref="A3:U3"/>
    <mergeCell ref="C4:H4"/>
    <mergeCell ref="I4:M4"/>
    <mergeCell ref="N4:P4"/>
    <mergeCell ref="Q4:U4"/>
    <mergeCell ref="A43:C43"/>
    <mergeCell ref="A44:U44"/>
    <mergeCell ref="A46:U46"/>
    <mergeCell ref="A4:A6"/>
    <mergeCell ref="B5:B6"/>
    <mergeCell ref="C5:C6"/>
    <mergeCell ref="I7:I9"/>
    <mergeCell ref="I10:I12"/>
    <mergeCell ref="I13:I15"/>
    <mergeCell ref="I16:I18"/>
    <mergeCell ref="I19:I21"/>
    <mergeCell ref="I22:I24"/>
    <mergeCell ref="I25:I27"/>
    <mergeCell ref="I28:I30"/>
    <mergeCell ref="I31:I33"/>
    <mergeCell ref="I34:I36"/>
    <mergeCell ref="I37:I39"/>
    <mergeCell ref="I40:I42"/>
    <mergeCell ref="J7:J9"/>
    <mergeCell ref="J10:J12"/>
    <mergeCell ref="J13:J15"/>
    <mergeCell ref="J16:J18"/>
    <mergeCell ref="J19:J21"/>
    <mergeCell ref="J22:J24"/>
    <mergeCell ref="J25:J27"/>
    <mergeCell ref="J28:J30"/>
    <mergeCell ref="J31:J33"/>
    <mergeCell ref="J34:J36"/>
    <mergeCell ref="J37:J39"/>
    <mergeCell ref="J40:J42"/>
    <mergeCell ref="K7:K9"/>
    <mergeCell ref="K10:K12"/>
    <mergeCell ref="K13:K15"/>
    <mergeCell ref="K16:K18"/>
    <mergeCell ref="K19:K21"/>
    <mergeCell ref="K22:K24"/>
    <mergeCell ref="K25:K27"/>
    <mergeCell ref="K28:K30"/>
    <mergeCell ref="K31:K33"/>
    <mergeCell ref="K34:K36"/>
    <mergeCell ref="K37:K39"/>
    <mergeCell ref="K40:K42"/>
    <mergeCell ref="L7:L9"/>
    <mergeCell ref="L10:L12"/>
    <mergeCell ref="L13:L15"/>
    <mergeCell ref="L16:L18"/>
    <mergeCell ref="L19:L21"/>
    <mergeCell ref="L22:L24"/>
    <mergeCell ref="L25:L27"/>
    <mergeCell ref="L28:L30"/>
    <mergeCell ref="L31:L33"/>
    <mergeCell ref="L34:L36"/>
    <mergeCell ref="L37:L39"/>
    <mergeCell ref="L40:L42"/>
    <mergeCell ref="M7:M9"/>
    <mergeCell ref="M10:M12"/>
    <mergeCell ref="M13:M15"/>
    <mergeCell ref="M16:M18"/>
    <mergeCell ref="M19:M21"/>
    <mergeCell ref="M22:M24"/>
    <mergeCell ref="M25:M27"/>
    <mergeCell ref="M28:M30"/>
    <mergeCell ref="M31:M33"/>
    <mergeCell ref="M34:M36"/>
    <mergeCell ref="M37:M39"/>
    <mergeCell ref="M40:M42"/>
    <mergeCell ref="N7:N9"/>
    <mergeCell ref="N10:N12"/>
    <mergeCell ref="N13:N15"/>
    <mergeCell ref="N16:N18"/>
    <mergeCell ref="N19:N21"/>
    <mergeCell ref="N22:N24"/>
    <mergeCell ref="N25:N27"/>
    <mergeCell ref="N28:N30"/>
    <mergeCell ref="N31:N33"/>
    <mergeCell ref="N34:N36"/>
    <mergeCell ref="N37:N39"/>
    <mergeCell ref="N40:N42"/>
    <mergeCell ref="O7:O9"/>
    <mergeCell ref="O10:O12"/>
    <mergeCell ref="O13:O15"/>
    <mergeCell ref="O16:O18"/>
    <mergeCell ref="O19:O21"/>
    <mergeCell ref="O22:O24"/>
    <mergeCell ref="O25:O27"/>
    <mergeCell ref="O28:O30"/>
    <mergeCell ref="O31:O33"/>
    <mergeCell ref="O34:O36"/>
    <mergeCell ref="O37:O39"/>
    <mergeCell ref="O40:O42"/>
    <mergeCell ref="P7:P9"/>
    <mergeCell ref="P10:P12"/>
    <mergeCell ref="P13:P15"/>
    <mergeCell ref="P16:P18"/>
    <mergeCell ref="P19:P21"/>
    <mergeCell ref="P22:P24"/>
    <mergeCell ref="P25:P27"/>
    <mergeCell ref="P28:P30"/>
    <mergeCell ref="P31:P33"/>
    <mergeCell ref="P34:P36"/>
    <mergeCell ref="P37:P39"/>
    <mergeCell ref="P40:P42"/>
    <mergeCell ref="Q7:Q9"/>
    <mergeCell ref="Q10:Q12"/>
    <mergeCell ref="Q13:Q15"/>
    <mergeCell ref="Q16:Q18"/>
    <mergeCell ref="Q19:Q21"/>
    <mergeCell ref="Q22:Q24"/>
    <mergeCell ref="Q25:Q27"/>
    <mergeCell ref="Q28:Q30"/>
    <mergeCell ref="Q31:Q33"/>
    <mergeCell ref="Q34:Q36"/>
    <mergeCell ref="Q37:Q39"/>
    <mergeCell ref="Q40:Q42"/>
    <mergeCell ref="R7:R9"/>
    <mergeCell ref="R10:R12"/>
    <mergeCell ref="R13:R15"/>
    <mergeCell ref="R16:R18"/>
    <mergeCell ref="R19:R21"/>
    <mergeCell ref="R22:R24"/>
    <mergeCell ref="R25:R27"/>
    <mergeCell ref="R28:R30"/>
    <mergeCell ref="R31:R33"/>
    <mergeCell ref="R34:R36"/>
    <mergeCell ref="R37:R39"/>
    <mergeCell ref="R40:R42"/>
    <mergeCell ref="S7:S9"/>
    <mergeCell ref="S10:S12"/>
    <mergeCell ref="S13:S15"/>
    <mergeCell ref="S16:S18"/>
    <mergeCell ref="S19:S21"/>
    <mergeCell ref="S22:S24"/>
    <mergeCell ref="S25:S27"/>
    <mergeCell ref="S28:S30"/>
    <mergeCell ref="S31:S33"/>
    <mergeCell ref="S34:S36"/>
    <mergeCell ref="S37:S39"/>
    <mergeCell ref="S40:S42"/>
    <mergeCell ref="T7:T9"/>
    <mergeCell ref="T10:T12"/>
    <mergeCell ref="T13:T15"/>
    <mergeCell ref="T16:T18"/>
    <mergeCell ref="T19:T21"/>
    <mergeCell ref="T22:T24"/>
    <mergeCell ref="T25:T27"/>
    <mergeCell ref="T28:T30"/>
    <mergeCell ref="T31:T33"/>
    <mergeCell ref="T34:T36"/>
    <mergeCell ref="T37:T39"/>
    <mergeCell ref="T40:T42"/>
    <mergeCell ref="U7:U9"/>
    <mergeCell ref="U10:U12"/>
    <mergeCell ref="U13:U15"/>
    <mergeCell ref="U16:U18"/>
    <mergeCell ref="U19:U21"/>
    <mergeCell ref="U22:U24"/>
    <mergeCell ref="U25:U27"/>
    <mergeCell ref="U28:U30"/>
    <mergeCell ref="U31:U33"/>
    <mergeCell ref="U34:U36"/>
    <mergeCell ref="U37:U39"/>
    <mergeCell ref="U40:U42"/>
    <mergeCell ref="A7:B9"/>
    <mergeCell ref="A10:B12"/>
    <mergeCell ref="A13:B15"/>
    <mergeCell ref="A16:B18"/>
    <mergeCell ref="A19:B21"/>
    <mergeCell ref="A22:B24"/>
    <mergeCell ref="A25:B27"/>
    <mergeCell ref="A28:B30"/>
    <mergeCell ref="A31:B33"/>
    <mergeCell ref="A34:B36"/>
    <mergeCell ref="A37:B39"/>
    <mergeCell ref="A40:B42"/>
  </mergeCells>
  <printOptions/>
  <pageMargins left="0.7" right="0.7" top="0.75" bottom="0.75" header="0.3" footer="0.3"/>
  <pageSetup horizontalDpi="600" verticalDpi="600" orientation="landscape" paperSize="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SheetLayoutView="100" workbookViewId="0" topLeftCell="A1">
      <selection activeCell="C6" sqref="C6"/>
    </sheetView>
  </sheetViews>
  <sheetFormatPr defaultColWidth="9.00390625" defaultRowHeight="13.5"/>
  <cols>
    <col min="1" max="1" width="76.125" style="0" customWidth="1"/>
  </cols>
  <sheetData>
    <row r="1" s="1" customFormat="1" ht="118.5" customHeight="1">
      <c r="A1" s="2" t="s">
        <v>28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2015-03-03T08:01:39Z</cp:lastPrinted>
  <dcterms:created xsi:type="dcterms:W3CDTF">2006-09-16T00:00:00Z</dcterms:created>
  <dcterms:modified xsi:type="dcterms:W3CDTF">2016-07-18T02:14:14Z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</Properties>
</file>